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8_{46CF93DF-E56C-42B1-A23E-8236FCCAE68A}" xr6:coauthVersionLast="46" xr6:coauthVersionMax="46" xr10:uidLastSave="{00000000-0000-0000-0000-000000000000}"/>
  <bookViews>
    <workbookView xWindow="-120" yWindow="-120" windowWidth="29040" windowHeight="15990" xr2:uid="{F5552119-C939-42FF-954C-4093343B42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58" i="1" l="1"/>
  <c r="S358" i="1"/>
  <c r="P358" i="1"/>
  <c r="N358" i="1"/>
  <c r="K358" i="1"/>
  <c r="I358" i="1"/>
  <c r="F358" i="1"/>
  <c r="D358" i="1"/>
  <c r="U345" i="1"/>
  <c r="U344" i="1"/>
  <c r="S345" i="1"/>
  <c r="S344" i="1"/>
  <c r="Q345" i="1"/>
  <c r="P345" i="1"/>
  <c r="P344" i="1"/>
  <c r="Q344" i="1"/>
  <c r="N345" i="1"/>
  <c r="N344" i="1"/>
  <c r="L345" i="1"/>
  <c r="L344" i="1"/>
  <c r="K345" i="1"/>
  <c r="K344" i="1"/>
  <c r="I345" i="1"/>
  <c r="I344" i="1"/>
  <c r="H345" i="1"/>
  <c r="G345" i="1"/>
  <c r="G344" i="1"/>
  <c r="F345" i="1"/>
  <c r="F344" i="1"/>
  <c r="D345" i="1"/>
  <c r="C344" i="1"/>
  <c r="U343" i="1"/>
  <c r="V343" i="1"/>
  <c r="S343" i="1"/>
  <c r="P343" i="1"/>
  <c r="Q343" i="1"/>
  <c r="N343" i="1"/>
  <c r="K343" i="1"/>
  <c r="I343" i="1"/>
  <c r="H343" i="1"/>
  <c r="L343" i="1"/>
  <c r="F343" i="1"/>
  <c r="G343" i="1"/>
  <c r="D343" i="1"/>
  <c r="U342" i="1"/>
  <c r="V342" i="1"/>
  <c r="S342" i="1"/>
  <c r="P342" i="1"/>
  <c r="Q342" i="1"/>
  <c r="N342" i="1"/>
  <c r="K342" i="1"/>
  <c r="H342" i="1"/>
  <c r="I342" i="1" s="1"/>
  <c r="F342" i="1"/>
  <c r="L342" i="1"/>
  <c r="G342" i="1"/>
  <c r="D342" i="1"/>
  <c r="U341" i="1"/>
  <c r="V341" i="1"/>
  <c r="S341" i="1"/>
  <c r="P341" i="1"/>
  <c r="Q341" i="1"/>
  <c r="N341" i="1"/>
  <c r="U340" i="1"/>
  <c r="V340" i="1"/>
  <c r="S340" i="1"/>
  <c r="P340" i="1"/>
  <c r="Q340" i="1"/>
  <c r="N340" i="1"/>
  <c r="K341" i="1"/>
  <c r="I341" i="1"/>
  <c r="H341" i="1"/>
  <c r="L341" i="1"/>
  <c r="F341" i="1"/>
  <c r="G341" i="1"/>
  <c r="D341" i="1"/>
  <c r="K340" i="1"/>
  <c r="H340" i="1"/>
  <c r="I340" i="1" s="1"/>
  <c r="L340" i="1"/>
  <c r="F340" i="1"/>
  <c r="G340" i="1"/>
  <c r="D340" i="1"/>
  <c r="U339" i="1"/>
  <c r="V339" i="1"/>
  <c r="S339" i="1"/>
  <c r="P339" i="1"/>
  <c r="Q339" i="1"/>
  <c r="N339" i="1"/>
  <c r="K339" i="1"/>
  <c r="I339" i="1"/>
  <c r="H339" i="1"/>
  <c r="L339" i="1"/>
  <c r="F339" i="1"/>
  <c r="G339" i="1"/>
  <c r="D339" i="1"/>
  <c r="U338" i="1"/>
  <c r="V338" i="1"/>
  <c r="S338" i="1"/>
  <c r="P338" i="1"/>
  <c r="Q338" i="1"/>
  <c r="N338" i="1"/>
  <c r="K338" i="1"/>
  <c r="H338" i="1"/>
  <c r="I338" i="1" s="1"/>
  <c r="L338" i="1"/>
  <c r="F338" i="1"/>
  <c r="G338" i="1"/>
  <c r="D338" i="1"/>
  <c r="U337" i="1"/>
  <c r="V337" i="1"/>
  <c r="S337" i="1"/>
  <c r="P337" i="1"/>
  <c r="Q337" i="1"/>
  <c r="N337" i="1"/>
  <c r="K337" i="1"/>
  <c r="H337" i="1"/>
  <c r="I337" i="1" s="1"/>
  <c r="L337" i="1"/>
  <c r="F337" i="1"/>
  <c r="G337" i="1"/>
  <c r="D337" i="1"/>
  <c r="U336" i="1"/>
  <c r="V336" i="1"/>
  <c r="S336" i="1"/>
  <c r="P336" i="1"/>
  <c r="Q336" i="1"/>
  <c r="N336" i="1"/>
  <c r="K336" i="1"/>
  <c r="H336" i="1"/>
  <c r="L336" i="1"/>
  <c r="F336" i="1"/>
  <c r="G336" i="1"/>
  <c r="D336" i="1"/>
  <c r="U335" i="1" l="1"/>
  <c r="V335" i="1"/>
  <c r="S335" i="1"/>
  <c r="P335" i="1"/>
  <c r="Q335" i="1"/>
  <c r="N335" i="1"/>
  <c r="K335" i="1"/>
  <c r="H335" i="1"/>
  <c r="I336" i="1" s="1"/>
  <c r="L335" i="1"/>
  <c r="F335" i="1"/>
  <c r="G335" i="1"/>
  <c r="D335" i="1"/>
  <c r="U334" i="1"/>
  <c r="V334" i="1"/>
  <c r="S334" i="1"/>
  <c r="P334" i="1"/>
  <c r="Q334" i="1"/>
  <c r="N334" i="1"/>
  <c r="K334" i="1"/>
  <c r="H334" i="1"/>
  <c r="L334" i="1"/>
  <c r="G334" i="1"/>
  <c r="F334" i="1"/>
  <c r="D334" i="1"/>
  <c r="U333" i="1"/>
  <c r="S333" i="1"/>
  <c r="P333" i="1"/>
  <c r="N333" i="1"/>
  <c r="K333" i="1"/>
  <c r="U332" i="1"/>
  <c r="V332" i="1"/>
  <c r="S332" i="1"/>
  <c r="P332" i="1"/>
  <c r="Q332" i="1"/>
  <c r="N332" i="1"/>
  <c r="K332" i="1"/>
  <c r="G332" i="1"/>
  <c r="H332" i="1"/>
  <c r="L332" i="1"/>
  <c r="F332" i="1"/>
  <c r="F333" i="1"/>
  <c r="D333" i="1"/>
  <c r="D332" i="1"/>
  <c r="V333" i="1"/>
  <c r="Q333" i="1"/>
  <c r="H333" i="1"/>
  <c r="L333" i="1"/>
  <c r="G333" i="1"/>
  <c r="U331" i="1"/>
  <c r="V331" i="1"/>
  <c r="S331" i="1"/>
  <c r="P331" i="1"/>
  <c r="Q331" i="1"/>
  <c r="N331" i="1"/>
  <c r="K331" i="1"/>
  <c r="H331" i="1"/>
  <c r="I331" i="1" s="1"/>
  <c r="L331" i="1"/>
  <c r="F331" i="1"/>
  <c r="G331" i="1"/>
  <c r="D331" i="1"/>
  <c r="V330" i="1"/>
  <c r="V329" i="1"/>
  <c r="V328" i="1"/>
  <c r="U330" i="1"/>
  <c r="S330" i="1"/>
  <c r="S329" i="1"/>
  <c r="P330" i="1"/>
  <c r="Q330" i="1"/>
  <c r="N330" i="1"/>
  <c r="K330" i="1"/>
  <c r="H330" i="1"/>
  <c r="L330" i="1"/>
  <c r="G330" i="1"/>
  <c r="U329" i="1"/>
  <c r="P329" i="1"/>
  <c r="Q329" i="1"/>
  <c r="N329" i="1"/>
  <c r="K329" i="1"/>
  <c r="H329" i="1"/>
  <c r="L329" i="1"/>
  <c r="F330" i="1"/>
  <c r="F329" i="1"/>
  <c r="G329" i="1"/>
  <c r="D330" i="1"/>
  <c r="D329" i="1"/>
  <c r="V323" i="1"/>
  <c r="V324" i="1"/>
  <c r="V325" i="1"/>
  <c r="V326" i="1"/>
  <c r="V327" i="1"/>
  <c r="V322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1" i="1"/>
  <c r="V312" i="1"/>
  <c r="V313" i="1"/>
  <c r="V314" i="1"/>
  <c r="V315" i="1"/>
  <c r="V316" i="1"/>
  <c r="V317" i="1"/>
  <c r="V318" i="1"/>
  <c r="V319" i="1"/>
  <c r="V320" i="1"/>
  <c r="V294" i="1"/>
  <c r="V293" i="1"/>
  <c r="V292" i="1"/>
  <c r="V291" i="1"/>
  <c r="V290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U328" i="1"/>
  <c r="S328" i="1"/>
  <c r="P328" i="1"/>
  <c r="Q328" i="1"/>
  <c r="N328" i="1"/>
  <c r="K328" i="1"/>
  <c r="H328" i="1"/>
  <c r="L328" i="1"/>
  <c r="F328" i="1"/>
  <c r="G328" i="1"/>
  <c r="D328" i="1"/>
  <c r="U327" i="1"/>
  <c r="S327" i="1"/>
  <c r="Q327" i="1"/>
  <c r="P327" i="1"/>
  <c r="N327" i="1"/>
  <c r="H327" i="1"/>
  <c r="L327" i="1"/>
  <c r="K327" i="1"/>
  <c r="F327" i="1"/>
  <c r="G327" i="1"/>
  <c r="D327" i="1"/>
  <c r="U326" i="1"/>
  <c r="U325" i="1"/>
  <c r="S326" i="1"/>
  <c r="S325" i="1"/>
  <c r="Q326" i="1"/>
  <c r="M325" i="1"/>
  <c r="L326" i="1"/>
  <c r="K326" i="1"/>
  <c r="K325" i="1"/>
  <c r="H326" i="1"/>
  <c r="G326" i="1"/>
  <c r="E325" i="1"/>
  <c r="C325" i="1"/>
  <c r="L325" i="1" s="1"/>
  <c r="Q324" i="1"/>
  <c r="H324" i="1"/>
  <c r="L324" i="1"/>
  <c r="G324" i="1"/>
  <c r="U324" i="1"/>
  <c r="S324" i="1"/>
  <c r="P324" i="1"/>
  <c r="O325" i="1" s="1"/>
  <c r="U323" i="1"/>
  <c r="U322" i="1"/>
  <c r="S323" i="1"/>
  <c r="S322" i="1"/>
  <c r="P322" i="1"/>
  <c r="P323" i="1"/>
  <c r="M322" i="1"/>
  <c r="N324" i="1" s="1"/>
  <c r="J322" i="1"/>
  <c r="E322" i="1"/>
  <c r="F324" i="1" s="1"/>
  <c r="C322" i="1"/>
  <c r="D324" i="1" s="1"/>
  <c r="D323" i="1"/>
  <c r="Q323" i="1"/>
  <c r="L323" i="1"/>
  <c r="H323" i="1"/>
  <c r="I325" i="1" s="1"/>
  <c r="G323" i="1"/>
  <c r="U320" i="1"/>
  <c r="S320" i="1"/>
  <c r="P320" i="1"/>
  <c r="Q320" i="1"/>
  <c r="N320" i="1"/>
  <c r="K320" i="1"/>
  <c r="H320" i="1"/>
  <c r="L320" i="1"/>
  <c r="F320" i="1"/>
  <c r="G320" i="1"/>
  <c r="D320" i="1"/>
  <c r="U319" i="1"/>
  <c r="S319" i="1"/>
  <c r="P319" i="1"/>
  <c r="Q319" i="1"/>
  <c r="N319" i="1"/>
  <c r="K319" i="1"/>
  <c r="H319" i="1"/>
  <c r="L319" i="1"/>
  <c r="F319" i="1"/>
  <c r="G319" i="1"/>
  <c r="D319" i="1"/>
  <c r="U318" i="1"/>
  <c r="S318" i="1"/>
  <c r="P318" i="1"/>
  <c r="Q318" i="1"/>
  <c r="N318" i="1"/>
  <c r="K318" i="1"/>
  <c r="H318" i="1"/>
  <c r="L318" i="1"/>
  <c r="F318" i="1"/>
  <c r="G318" i="1"/>
  <c r="D318" i="1"/>
  <c r="U317" i="1"/>
  <c r="S317" i="1"/>
  <c r="P317" i="1"/>
  <c r="Q317" i="1"/>
  <c r="N317" i="1"/>
  <c r="K317" i="1"/>
  <c r="H317" i="1"/>
  <c r="L317" i="1"/>
  <c r="F317" i="1"/>
  <c r="G317" i="1"/>
  <c r="D317" i="1"/>
  <c r="U316" i="1"/>
  <c r="S316" i="1"/>
  <c r="P316" i="1"/>
  <c r="Q316" i="1"/>
  <c r="N316" i="1"/>
  <c r="K316" i="1"/>
  <c r="H316" i="1"/>
  <c r="L316" i="1"/>
  <c r="F316" i="1"/>
  <c r="G316" i="1"/>
  <c r="D316" i="1"/>
  <c r="U315" i="1"/>
  <c r="S315" i="1"/>
  <c r="P315" i="1"/>
  <c r="Q315" i="1"/>
  <c r="N315" i="1"/>
  <c r="K315" i="1"/>
  <c r="H315" i="1"/>
  <c r="L315" i="1"/>
  <c r="F315" i="1"/>
  <c r="G315" i="1"/>
  <c r="D315" i="1"/>
  <c r="S314" i="1"/>
  <c r="U314" i="1"/>
  <c r="P314" i="1"/>
  <c r="Q314" i="1"/>
  <c r="N314" i="1"/>
  <c r="K314" i="1"/>
  <c r="H314" i="1"/>
  <c r="L314" i="1"/>
  <c r="F314" i="1"/>
  <c r="G314" i="1"/>
  <c r="D314" i="1"/>
  <c r="K40" i="1"/>
  <c r="U313" i="1"/>
  <c r="S313" i="1"/>
  <c r="P313" i="1"/>
  <c r="Q313" i="1"/>
  <c r="N313" i="1"/>
  <c r="K313" i="1"/>
  <c r="H313" i="1"/>
  <c r="L313" i="1"/>
  <c r="F313" i="1"/>
  <c r="G313" i="1"/>
  <c r="D313" i="1"/>
  <c r="I334" i="1" l="1"/>
  <c r="I329" i="1"/>
  <c r="I335" i="1"/>
  <c r="I333" i="1"/>
  <c r="I332" i="1"/>
  <c r="Q325" i="1"/>
  <c r="I326" i="1"/>
  <c r="I330" i="1"/>
  <c r="G325" i="1"/>
  <c r="I327" i="1"/>
  <c r="I328" i="1"/>
  <c r="I318" i="1"/>
  <c r="Q322" i="1"/>
  <c r="G322" i="1"/>
  <c r="I319" i="1"/>
  <c r="L322" i="1"/>
  <c r="I320" i="1"/>
  <c r="H322" i="1"/>
  <c r="I324" i="1" s="1"/>
  <c r="I316" i="1"/>
  <c r="K324" i="1"/>
  <c r="I314" i="1"/>
  <c r="I317" i="1"/>
  <c r="I315" i="1"/>
  <c r="U312" i="1"/>
  <c r="S312" i="1"/>
  <c r="P312" i="1"/>
  <c r="Q312" i="1"/>
  <c r="N312" i="1"/>
  <c r="K312" i="1"/>
  <c r="H312" i="1"/>
  <c r="I313" i="1" s="1"/>
  <c r="L312" i="1"/>
  <c r="F312" i="1"/>
  <c r="G312" i="1"/>
  <c r="D312" i="1"/>
  <c r="Q311" i="1"/>
  <c r="L311" i="1"/>
  <c r="H311" i="1"/>
  <c r="G311" i="1"/>
  <c r="T310" i="1"/>
  <c r="R310" i="1"/>
  <c r="S310" i="1" s="1"/>
  <c r="O310" i="1"/>
  <c r="P311" i="1" s="1"/>
  <c r="M310" i="1"/>
  <c r="N310" i="1" s="1"/>
  <c r="J310" i="1"/>
  <c r="E310" i="1"/>
  <c r="C310" i="1"/>
  <c r="U309" i="1"/>
  <c r="S309" i="1"/>
  <c r="P309" i="1"/>
  <c r="Q309" i="1"/>
  <c r="N309" i="1"/>
  <c r="K309" i="1"/>
  <c r="H309" i="1"/>
  <c r="L309" i="1"/>
  <c r="F309" i="1"/>
  <c r="G309" i="1"/>
  <c r="D309" i="1"/>
  <c r="U308" i="1"/>
  <c r="S308" i="1"/>
  <c r="P308" i="1"/>
  <c r="Q308" i="1"/>
  <c r="N308" i="1"/>
  <c r="K308" i="1"/>
  <c r="H308" i="1"/>
  <c r="L308" i="1"/>
  <c r="F308" i="1"/>
  <c r="G308" i="1"/>
  <c r="D308" i="1"/>
  <c r="U307" i="1"/>
  <c r="S307" i="1"/>
  <c r="P307" i="1"/>
  <c r="Q307" i="1"/>
  <c r="N307" i="1"/>
  <c r="K307" i="1"/>
  <c r="H307" i="1"/>
  <c r="L307" i="1"/>
  <c r="F307" i="1"/>
  <c r="G307" i="1"/>
  <c r="D307" i="1"/>
  <c r="P306" i="1"/>
  <c r="P305" i="1"/>
  <c r="N306" i="1"/>
  <c r="N305" i="1"/>
  <c r="U306" i="1"/>
  <c r="S306" i="1"/>
  <c r="Q306" i="1"/>
  <c r="K306" i="1"/>
  <c r="H306" i="1"/>
  <c r="L306" i="1"/>
  <c r="F306" i="1"/>
  <c r="G306" i="1"/>
  <c r="D306" i="1"/>
  <c r="U305" i="1"/>
  <c r="U304" i="1"/>
  <c r="S305" i="1"/>
  <c r="S304" i="1"/>
  <c r="P304" i="1"/>
  <c r="Q304" i="1"/>
  <c r="N304" i="1"/>
  <c r="K305" i="1"/>
  <c r="K304" i="1"/>
  <c r="H304" i="1"/>
  <c r="L304" i="1"/>
  <c r="F305" i="1"/>
  <c r="D305" i="1"/>
  <c r="F304" i="1"/>
  <c r="G304" i="1"/>
  <c r="D304" i="1"/>
  <c r="Q303" i="1"/>
  <c r="Q305" i="1"/>
  <c r="H305" i="1"/>
  <c r="L305" i="1"/>
  <c r="G305" i="1"/>
  <c r="U303" i="1"/>
  <c r="S303" i="1"/>
  <c r="P303" i="1"/>
  <c r="N303" i="1"/>
  <c r="K303" i="1"/>
  <c r="H303" i="1"/>
  <c r="L303" i="1"/>
  <c r="F303" i="1"/>
  <c r="G303" i="1"/>
  <c r="D303" i="1"/>
  <c r="U311" i="1" l="1"/>
  <c r="V310" i="1"/>
  <c r="I306" i="1"/>
  <c r="I304" i="1"/>
  <c r="H310" i="1"/>
  <c r="I310" i="1" s="1"/>
  <c r="Q310" i="1"/>
  <c r="I308" i="1"/>
  <c r="U310" i="1"/>
  <c r="I312" i="1"/>
  <c r="G310" i="1"/>
  <c r="N311" i="1"/>
  <c r="L310" i="1"/>
  <c r="D311" i="1"/>
  <c r="I311" i="1"/>
  <c r="S311" i="1"/>
  <c r="I305" i="1"/>
  <c r="D310" i="1"/>
  <c r="P310" i="1"/>
  <c r="I309" i="1"/>
  <c r="F310" i="1"/>
  <c r="K310" i="1"/>
  <c r="F311" i="1"/>
  <c r="K311" i="1"/>
  <c r="I307" i="1"/>
  <c r="U302" i="1"/>
  <c r="S302" i="1"/>
  <c r="P302" i="1"/>
  <c r="Q302" i="1"/>
  <c r="N302" i="1"/>
  <c r="K302" i="1"/>
  <c r="H302" i="1"/>
  <c r="L302" i="1"/>
  <c r="F302" i="1"/>
  <c r="G302" i="1"/>
  <c r="D302" i="1"/>
  <c r="I303" i="1" l="1"/>
  <c r="U301" i="1"/>
  <c r="S301" i="1"/>
  <c r="P301" i="1"/>
  <c r="Q301" i="1"/>
  <c r="N301" i="1"/>
  <c r="K301" i="1"/>
  <c r="H301" i="1"/>
  <c r="L301" i="1"/>
  <c r="F301" i="1"/>
  <c r="G301" i="1"/>
  <c r="D301" i="1"/>
  <c r="I302" i="1" l="1"/>
  <c r="U300" i="1"/>
  <c r="S300" i="1"/>
  <c r="P300" i="1"/>
  <c r="Q300" i="1"/>
  <c r="N300" i="1"/>
  <c r="K300" i="1"/>
  <c r="H300" i="1"/>
  <c r="L300" i="1"/>
  <c r="F300" i="1"/>
  <c r="G300" i="1"/>
  <c r="D300" i="1"/>
  <c r="I301" i="1" l="1"/>
  <c r="U299" i="1"/>
  <c r="S299" i="1"/>
  <c r="P299" i="1"/>
  <c r="Q299" i="1"/>
  <c r="N299" i="1"/>
  <c r="K299" i="1"/>
  <c r="H299" i="1"/>
  <c r="L299" i="1"/>
  <c r="F299" i="1"/>
  <c r="G299" i="1"/>
  <c r="D299" i="1"/>
  <c r="I300" i="1" l="1"/>
  <c r="S298" i="1"/>
  <c r="S297" i="1"/>
  <c r="U298" i="1"/>
  <c r="P298" i="1"/>
  <c r="Q298" i="1"/>
  <c r="N298" i="1"/>
  <c r="K298" i="1"/>
  <c r="H298" i="1"/>
  <c r="I299" i="1" s="1"/>
  <c r="L298" i="1"/>
  <c r="F298" i="1"/>
  <c r="G298" i="1"/>
  <c r="D298" i="1"/>
  <c r="U297" i="1" l="1"/>
  <c r="U296" i="1"/>
  <c r="P297" i="1"/>
  <c r="Q297" i="1"/>
  <c r="N297" i="1"/>
  <c r="K297" i="1"/>
  <c r="H297" i="1"/>
  <c r="L297" i="1"/>
  <c r="F297" i="1"/>
  <c r="G297" i="1"/>
  <c r="D297" i="1"/>
  <c r="I298" i="1" l="1"/>
  <c r="S296" i="1"/>
  <c r="P296" i="1"/>
  <c r="Q296" i="1"/>
  <c r="N296" i="1"/>
  <c r="K296" i="1"/>
  <c r="H296" i="1"/>
  <c r="I296" i="1" s="1"/>
  <c r="L296" i="1"/>
  <c r="F296" i="1"/>
  <c r="G296" i="1"/>
  <c r="D296" i="1"/>
  <c r="U295" i="1"/>
  <c r="S295" i="1"/>
  <c r="Q295" i="1"/>
  <c r="P295" i="1"/>
  <c r="N295" i="1"/>
  <c r="K295" i="1"/>
  <c r="H295" i="1"/>
  <c r="L295" i="1"/>
  <c r="F295" i="1"/>
  <c r="G295" i="1"/>
  <c r="D295" i="1"/>
  <c r="I297" i="1" l="1"/>
  <c r="U294" i="1"/>
  <c r="S294" i="1"/>
  <c r="P294" i="1"/>
  <c r="Q294" i="1"/>
  <c r="N294" i="1"/>
  <c r="K294" i="1"/>
  <c r="H294" i="1"/>
  <c r="I295" i="1" s="1"/>
  <c r="L294" i="1"/>
  <c r="F294" i="1"/>
  <c r="G294" i="1"/>
  <c r="D294" i="1"/>
  <c r="U293" i="1" l="1"/>
  <c r="S293" i="1"/>
  <c r="P293" i="1"/>
  <c r="Q293" i="1"/>
  <c r="N293" i="1"/>
  <c r="K293" i="1"/>
  <c r="H293" i="1"/>
  <c r="I294" i="1" s="1"/>
  <c r="L293" i="1"/>
  <c r="F293" i="1"/>
  <c r="G293" i="1"/>
  <c r="D293" i="1"/>
  <c r="U292" i="1" l="1"/>
  <c r="S292" i="1"/>
  <c r="P292" i="1"/>
  <c r="Q292" i="1"/>
  <c r="N292" i="1"/>
  <c r="K292" i="1"/>
  <c r="H292" i="1"/>
  <c r="I293" i="1" s="1"/>
  <c r="L292" i="1"/>
  <c r="F292" i="1"/>
  <c r="G292" i="1"/>
  <c r="D292" i="1"/>
  <c r="U291" i="1" l="1"/>
  <c r="S291" i="1"/>
  <c r="P291" i="1"/>
  <c r="Q291" i="1"/>
  <c r="N291" i="1"/>
  <c r="K291" i="1"/>
  <c r="H291" i="1"/>
  <c r="I292" i="1" s="1"/>
  <c r="L291" i="1"/>
  <c r="F291" i="1"/>
  <c r="G291" i="1"/>
  <c r="D291" i="1"/>
  <c r="U290" i="1" l="1"/>
  <c r="U357" i="1" s="1"/>
  <c r="S290" i="1"/>
  <c r="S357" i="1" s="1"/>
  <c r="Q290" i="1"/>
  <c r="P290" i="1"/>
  <c r="P357" i="1" s="1"/>
  <c r="N290" i="1"/>
  <c r="N357" i="1" s="1"/>
  <c r="L290" i="1"/>
  <c r="G290" i="1"/>
  <c r="K290" i="1"/>
  <c r="K357" i="1" s="1"/>
  <c r="H290" i="1"/>
  <c r="I291" i="1" s="1"/>
  <c r="F290" i="1"/>
  <c r="F357" i="1" s="1"/>
  <c r="D290" i="1"/>
  <c r="D357" i="1" s="1"/>
  <c r="U288" i="1" l="1"/>
  <c r="S288" i="1"/>
  <c r="P288" i="1"/>
  <c r="Q288" i="1"/>
  <c r="N288" i="1"/>
  <c r="K288" i="1"/>
  <c r="H288" i="1"/>
  <c r="I290" i="1" s="1"/>
  <c r="I357" i="1" s="1"/>
  <c r="L288" i="1"/>
  <c r="F288" i="1"/>
  <c r="G288" i="1"/>
  <c r="D288" i="1"/>
  <c r="U287" i="1" l="1"/>
  <c r="S287" i="1"/>
  <c r="P287" i="1"/>
  <c r="Q287" i="1"/>
  <c r="N287" i="1"/>
  <c r="K287" i="1"/>
  <c r="H287" i="1"/>
  <c r="I288" i="1" s="1"/>
  <c r="L287" i="1"/>
  <c r="F287" i="1"/>
  <c r="G287" i="1"/>
  <c r="D287" i="1"/>
  <c r="U286" i="1" l="1"/>
  <c r="S286" i="1"/>
  <c r="P286" i="1"/>
  <c r="Q286" i="1"/>
  <c r="N286" i="1"/>
  <c r="K286" i="1"/>
  <c r="H286" i="1"/>
  <c r="I287" i="1" s="1"/>
  <c r="L286" i="1"/>
  <c r="F286" i="1"/>
  <c r="G286" i="1"/>
  <c r="D286" i="1"/>
  <c r="U285" i="1" l="1"/>
  <c r="S285" i="1"/>
  <c r="P285" i="1"/>
  <c r="Q285" i="1"/>
  <c r="N285" i="1"/>
  <c r="K285" i="1"/>
  <c r="H285" i="1"/>
  <c r="I286" i="1" s="1"/>
  <c r="L285" i="1"/>
  <c r="F285" i="1"/>
  <c r="G285" i="1"/>
  <c r="D285" i="1"/>
  <c r="U284" i="1" l="1"/>
  <c r="S284" i="1"/>
  <c r="P284" i="1"/>
  <c r="Q284" i="1"/>
  <c r="N284" i="1"/>
  <c r="K284" i="1"/>
  <c r="H284" i="1"/>
  <c r="I285" i="1" s="1"/>
  <c r="L284" i="1"/>
  <c r="F284" i="1"/>
  <c r="G284" i="1"/>
  <c r="D284" i="1"/>
  <c r="U283" i="1" l="1"/>
  <c r="S283" i="1"/>
  <c r="P283" i="1"/>
  <c r="Q283" i="1"/>
  <c r="N283" i="1"/>
  <c r="K283" i="1"/>
  <c r="H283" i="1"/>
  <c r="I284" i="1" s="1"/>
  <c r="L283" i="1"/>
  <c r="F283" i="1"/>
  <c r="G283" i="1"/>
  <c r="D283" i="1"/>
  <c r="U282" i="1" l="1"/>
  <c r="S282" i="1"/>
  <c r="P282" i="1"/>
  <c r="Q282" i="1"/>
  <c r="N282" i="1"/>
  <c r="K282" i="1"/>
  <c r="H282" i="1"/>
  <c r="I283" i="1" s="1"/>
  <c r="L282" i="1"/>
  <c r="F282" i="1"/>
  <c r="G282" i="1"/>
  <c r="D282" i="1"/>
  <c r="P281" i="1" l="1"/>
  <c r="U281" i="1"/>
  <c r="S281" i="1"/>
  <c r="Q281" i="1"/>
  <c r="N281" i="1"/>
  <c r="K281" i="1"/>
  <c r="H281" i="1"/>
  <c r="I282" i="1" s="1"/>
  <c r="L281" i="1"/>
  <c r="F281" i="1"/>
  <c r="G281" i="1"/>
  <c r="D281" i="1"/>
  <c r="U280" i="1" l="1"/>
  <c r="S280" i="1"/>
  <c r="P280" i="1"/>
  <c r="Q280" i="1"/>
  <c r="N280" i="1"/>
  <c r="K280" i="1"/>
  <c r="H280" i="1"/>
  <c r="I281" i="1" s="1"/>
  <c r="L280" i="1"/>
  <c r="F280" i="1"/>
  <c r="G280" i="1"/>
  <c r="D280" i="1"/>
  <c r="U279" i="1" l="1"/>
  <c r="S279" i="1"/>
  <c r="P279" i="1"/>
  <c r="Q279" i="1"/>
  <c r="N279" i="1"/>
  <c r="K279" i="1"/>
  <c r="H279" i="1"/>
  <c r="I280" i="1" s="1"/>
  <c r="L279" i="1"/>
  <c r="F279" i="1"/>
  <c r="G279" i="1"/>
  <c r="D279" i="1"/>
  <c r="U278" i="1" l="1"/>
  <c r="S278" i="1"/>
  <c r="P278" i="1"/>
  <c r="Q278" i="1"/>
  <c r="N278" i="1"/>
  <c r="K278" i="1"/>
  <c r="H278" i="1"/>
  <c r="I279" i="1" s="1"/>
  <c r="L278" i="1"/>
  <c r="F278" i="1"/>
  <c r="G278" i="1"/>
  <c r="D278" i="1"/>
  <c r="U277" i="1" l="1"/>
  <c r="S277" i="1"/>
  <c r="P277" i="1"/>
  <c r="Q277" i="1"/>
  <c r="N277" i="1"/>
  <c r="K277" i="1"/>
  <c r="H277" i="1"/>
  <c r="I278" i="1" s="1"/>
  <c r="L277" i="1"/>
  <c r="F277" i="1"/>
  <c r="G277" i="1"/>
  <c r="D277" i="1"/>
  <c r="U276" i="1" l="1"/>
  <c r="S276" i="1"/>
  <c r="P276" i="1"/>
  <c r="Q276" i="1"/>
  <c r="N276" i="1"/>
  <c r="K276" i="1"/>
  <c r="H276" i="1"/>
  <c r="I277" i="1" s="1"/>
  <c r="L276" i="1"/>
  <c r="F276" i="1"/>
  <c r="G276" i="1"/>
  <c r="D276" i="1"/>
  <c r="U275" i="1" l="1"/>
  <c r="S275" i="1"/>
  <c r="Q275" i="1"/>
  <c r="P275" i="1"/>
  <c r="N275" i="1"/>
  <c r="K275" i="1"/>
  <c r="H275" i="1"/>
  <c r="I276" i="1" s="1"/>
  <c r="L275" i="1"/>
  <c r="F275" i="1"/>
  <c r="G275" i="1"/>
  <c r="D275" i="1"/>
  <c r="U274" i="1"/>
  <c r="S274" i="1"/>
  <c r="P274" i="1"/>
  <c r="Q274" i="1"/>
  <c r="N274" i="1"/>
  <c r="K274" i="1"/>
  <c r="H274" i="1"/>
  <c r="L274" i="1"/>
  <c r="F274" i="1"/>
  <c r="G274" i="1"/>
  <c r="D274" i="1"/>
  <c r="I275" i="1" l="1"/>
  <c r="U273" i="1"/>
  <c r="S273" i="1"/>
  <c r="P273" i="1"/>
  <c r="Q273" i="1"/>
  <c r="N273" i="1"/>
  <c r="K273" i="1"/>
  <c r="H273" i="1"/>
  <c r="L273" i="1"/>
  <c r="F273" i="1"/>
  <c r="G273" i="1"/>
  <c r="D273" i="1"/>
  <c r="I274" i="1" l="1"/>
  <c r="U272" i="1"/>
  <c r="S272" i="1"/>
  <c r="P272" i="1"/>
  <c r="Q272" i="1"/>
  <c r="N272" i="1"/>
  <c r="K272" i="1"/>
  <c r="H272" i="1"/>
  <c r="I273" i="1" s="1"/>
  <c r="L272" i="1"/>
  <c r="F272" i="1"/>
  <c r="G272" i="1"/>
  <c r="D272" i="1"/>
  <c r="U271" i="1" l="1"/>
  <c r="V271" i="1"/>
  <c r="S271" i="1"/>
  <c r="P271" i="1"/>
  <c r="Q271" i="1"/>
  <c r="N271" i="1"/>
  <c r="K271" i="1"/>
  <c r="H271" i="1"/>
  <c r="I272" i="1" s="1"/>
  <c r="L271" i="1"/>
  <c r="F271" i="1"/>
  <c r="G271" i="1"/>
  <c r="D271" i="1"/>
  <c r="U270" i="1" l="1"/>
  <c r="V270" i="1"/>
  <c r="S270" i="1"/>
  <c r="P270" i="1"/>
  <c r="Q270" i="1"/>
  <c r="N270" i="1"/>
  <c r="K270" i="1"/>
  <c r="H270" i="1"/>
  <c r="L270" i="1"/>
  <c r="F270" i="1"/>
  <c r="G270" i="1"/>
  <c r="D270" i="1"/>
  <c r="I271" i="1" l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36" i="1"/>
  <c r="V235" i="1"/>
  <c r="V233" i="1"/>
  <c r="V232" i="1"/>
  <c r="V231" i="1"/>
  <c r="V228" i="1"/>
  <c r="V227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6" i="1"/>
  <c r="V205" i="1"/>
  <c r="V204" i="1"/>
  <c r="V203" i="1"/>
  <c r="V202" i="1"/>
  <c r="V201" i="1"/>
  <c r="V200" i="1"/>
  <c r="V198" i="1"/>
  <c r="V197" i="1"/>
  <c r="V196" i="1"/>
  <c r="V195" i="1"/>
  <c r="V193" i="1"/>
  <c r="V192" i="1"/>
  <c r="V191" i="1"/>
  <c r="V190" i="1"/>
  <c r="V189" i="1"/>
  <c r="V188" i="1"/>
  <c r="U269" i="1"/>
  <c r="S269" i="1"/>
  <c r="P269" i="1"/>
  <c r="Q269" i="1"/>
  <c r="N269" i="1"/>
  <c r="K269" i="1"/>
  <c r="H269" i="1"/>
  <c r="I270" i="1" s="1"/>
  <c r="L269" i="1"/>
  <c r="G269" i="1"/>
  <c r="F269" i="1"/>
  <c r="D269" i="1"/>
  <c r="S268" i="1" l="1"/>
  <c r="U268" i="1"/>
  <c r="P268" i="1"/>
  <c r="Q268" i="1"/>
  <c r="N268" i="1"/>
  <c r="L268" i="1"/>
  <c r="K268" i="1"/>
  <c r="H268" i="1"/>
  <c r="I269" i="1" s="1"/>
  <c r="F268" i="1"/>
  <c r="G268" i="1"/>
  <c r="D268" i="1"/>
  <c r="U267" i="1" l="1"/>
  <c r="S267" i="1"/>
  <c r="P267" i="1"/>
  <c r="Q267" i="1"/>
  <c r="N267" i="1"/>
  <c r="K267" i="1"/>
  <c r="H267" i="1"/>
  <c r="L267" i="1"/>
  <c r="F267" i="1"/>
  <c r="G267" i="1"/>
  <c r="D267" i="1"/>
  <c r="I268" i="1" l="1"/>
  <c r="U266" i="1"/>
  <c r="S266" i="1"/>
  <c r="P266" i="1"/>
  <c r="Q266" i="1"/>
  <c r="N266" i="1"/>
  <c r="K266" i="1"/>
  <c r="H266" i="1"/>
  <c r="I267" i="1" s="1"/>
  <c r="L266" i="1"/>
  <c r="F266" i="1"/>
  <c r="G266" i="1"/>
  <c r="D266" i="1"/>
  <c r="S265" i="1" l="1"/>
  <c r="U265" i="1"/>
  <c r="P265" i="1"/>
  <c r="Q265" i="1"/>
  <c r="N265" i="1"/>
  <c r="K265" i="1"/>
  <c r="H265" i="1"/>
  <c r="I266" i="1" s="1"/>
  <c r="L265" i="1"/>
  <c r="F265" i="1"/>
  <c r="G265" i="1"/>
  <c r="D265" i="1"/>
  <c r="U264" i="1" l="1"/>
  <c r="S264" i="1"/>
  <c r="P264" i="1"/>
  <c r="Q264" i="1"/>
  <c r="N264" i="1"/>
  <c r="K264" i="1"/>
  <c r="H264" i="1"/>
  <c r="I265" i="1" s="1"/>
  <c r="L264" i="1"/>
  <c r="F264" i="1"/>
  <c r="G264" i="1"/>
  <c r="D264" i="1"/>
  <c r="U263" i="1"/>
  <c r="S263" i="1"/>
  <c r="P263" i="1"/>
  <c r="Q263" i="1"/>
  <c r="N263" i="1"/>
  <c r="K263" i="1"/>
  <c r="H263" i="1"/>
  <c r="L263" i="1"/>
  <c r="F263" i="1"/>
  <c r="G263" i="1"/>
  <c r="D263" i="1"/>
  <c r="U262" i="1"/>
  <c r="S262" i="1"/>
  <c r="P262" i="1"/>
  <c r="Q262" i="1"/>
  <c r="N262" i="1"/>
  <c r="K262" i="1"/>
  <c r="H262" i="1"/>
  <c r="L262" i="1"/>
  <c r="F262" i="1"/>
  <c r="G262" i="1"/>
  <c r="D262" i="1"/>
  <c r="I263" i="1" l="1"/>
  <c r="I264" i="1"/>
  <c r="U261" i="1"/>
  <c r="S261" i="1"/>
  <c r="P261" i="1"/>
  <c r="Q261" i="1"/>
  <c r="N261" i="1"/>
  <c r="K261" i="1"/>
  <c r="H261" i="1"/>
  <c r="I262" i="1" s="1"/>
  <c r="L261" i="1"/>
  <c r="F261" i="1"/>
  <c r="G261" i="1"/>
  <c r="D261" i="1"/>
  <c r="U260" i="1" l="1"/>
  <c r="S260" i="1"/>
  <c r="P260" i="1"/>
  <c r="Q260" i="1"/>
  <c r="N260" i="1"/>
  <c r="K260" i="1"/>
  <c r="H260" i="1"/>
  <c r="I261" i="1" s="1"/>
  <c r="L260" i="1"/>
  <c r="F260" i="1"/>
  <c r="G260" i="1"/>
  <c r="D260" i="1"/>
  <c r="U259" i="1" l="1"/>
  <c r="S259" i="1"/>
  <c r="P259" i="1"/>
  <c r="Q259" i="1"/>
  <c r="N259" i="1"/>
  <c r="L259" i="1"/>
  <c r="L258" i="1"/>
  <c r="H259" i="1"/>
  <c r="K259" i="1"/>
  <c r="F259" i="1"/>
  <c r="G259" i="1"/>
  <c r="D259" i="1"/>
  <c r="I260" i="1" l="1"/>
  <c r="F258" i="1"/>
  <c r="F356" i="1" s="1"/>
  <c r="U258" i="1"/>
  <c r="U356" i="1" s="1"/>
  <c r="S258" i="1"/>
  <c r="S356" i="1" s="1"/>
  <c r="Q258" i="1"/>
  <c r="P258" i="1"/>
  <c r="P356" i="1" s="1"/>
  <c r="N258" i="1"/>
  <c r="N356" i="1" s="1"/>
  <c r="K258" i="1"/>
  <c r="K356" i="1" s="1"/>
  <c r="H258" i="1"/>
  <c r="I259" i="1" s="1"/>
  <c r="G258" i="1"/>
  <c r="D258" i="1"/>
  <c r="D356" i="1" s="1"/>
  <c r="U256" i="1" l="1"/>
  <c r="S256" i="1"/>
  <c r="P256" i="1"/>
  <c r="Q256" i="1"/>
  <c r="N256" i="1"/>
  <c r="K256" i="1"/>
  <c r="H256" i="1"/>
  <c r="I258" i="1" s="1"/>
  <c r="I356" i="1" s="1"/>
  <c r="L256" i="1"/>
  <c r="F256" i="1"/>
  <c r="G256" i="1"/>
  <c r="D256" i="1"/>
  <c r="U255" i="1" l="1"/>
  <c r="S255" i="1"/>
  <c r="P255" i="1"/>
  <c r="Q255" i="1"/>
  <c r="N255" i="1"/>
  <c r="K255" i="1"/>
  <c r="H255" i="1"/>
  <c r="I256" i="1" s="1"/>
  <c r="L255" i="1"/>
  <c r="F255" i="1"/>
  <c r="G255" i="1"/>
  <c r="D255" i="1"/>
  <c r="U254" i="1" l="1"/>
  <c r="S254" i="1"/>
  <c r="P254" i="1"/>
  <c r="Q254" i="1"/>
  <c r="N254" i="1"/>
  <c r="K254" i="1"/>
  <c r="H254" i="1"/>
  <c r="I255" i="1" s="1"/>
  <c r="L254" i="1"/>
  <c r="F254" i="1"/>
  <c r="G254" i="1"/>
  <c r="D254" i="1"/>
  <c r="S253" i="1" l="1"/>
  <c r="U253" i="1"/>
  <c r="P253" i="1"/>
  <c r="Q253" i="1"/>
  <c r="N253" i="1"/>
  <c r="K253" i="1"/>
  <c r="H253" i="1"/>
  <c r="I254" i="1" s="1"/>
  <c r="L253" i="1"/>
  <c r="F253" i="1"/>
  <c r="G253" i="1"/>
  <c r="D253" i="1"/>
  <c r="U252" i="1" l="1"/>
  <c r="S252" i="1"/>
  <c r="P252" i="1"/>
  <c r="Q252" i="1"/>
  <c r="N252" i="1"/>
  <c r="K252" i="1"/>
  <c r="H252" i="1"/>
  <c r="I253" i="1" s="1"/>
  <c r="L252" i="1"/>
  <c r="F252" i="1"/>
  <c r="G252" i="1"/>
  <c r="D252" i="1"/>
  <c r="U251" i="1" l="1"/>
  <c r="S251" i="1"/>
  <c r="P251" i="1"/>
  <c r="Q250" i="1"/>
  <c r="Q251" i="1"/>
  <c r="N251" i="1"/>
  <c r="K251" i="1"/>
  <c r="H251" i="1"/>
  <c r="I252" i="1" s="1"/>
  <c r="L251" i="1"/>
  <c r="F251" i="1"/>
  <c r="G251" i="1"/>
  <c r="D251" i="1"/>
  <c r="U250" i="1" l="1"/>
  <c r="S250" i="1"/>
  <c r="P250" i="1"/>
  <c r="N250" i="1"/>
  <c r="K250" i="1"/>
  <c r="H250" i="1"/>
  <c r="I251" i="1" s="1"/>
  <c r="L250" i="1"/>
  <c r="F250" i="1"/>
  <c r="G250" i="1"/>
  <c r="D250" i="1"/>
  <c r="U249" i="1" l="1"/>
  <c r="S249" i="1"/>
  <c r="P249" i="1"/>
  <c r="Q249" i="1"/>
  <c r="N249" i="1"/>
  <c r="K249" i="1"/>
  <c r="H249" i="1"/>
  <c r="I250" i="1" s="1"/>
  <c r="L249" i="1"/>
  <c r="F249" i="1"/>
  <c r="G249" i="1"/>
  <c r="D249" i="1"/>
  <c r="U248" i="1" l="1"/>
  <c r="S248" i="1"/>
  <c r="P248" i="1"/>
  <c r="Q248" i="1"/>
  <c r="N248" i="1"/>
  <c r="K248" i="1"/>
  <c r="H248" i="1"/>
  <c r="I249" i="1" s="1"/>
  <c r="L248" i="1"/>
  <c r="F248" i="1"/>
  <c r="G248" i="1"/>
  <c r="D248" i="1"/>
  <c r="U247" i="1" l="1"/>
  <c r="S247" i="1"/>
  <c r="P247" i="1"/>
  <c r="Q247" i="1"/>
  <c r="N247" i="1"/>
  <c r="K247" i="1"/>
  <c r="H247" i="1"/>
  <c r="I248" i="1" s="1"/>
  <c r="L247" i="1"/>
  <c r="F247" i="1"/>
  <c r="G247" i="1"/>
  <c r="D247" i="1"/>
  <c r="U246" i="1"/>
  <c r="S246" i="1"/>
  <c r="P246" i="1"/>
  <c r="Q246" i="1"/>
  <c r="N246" i="1"/>
  <c r="K246" i="1"/>
  <c r="H246" i="1"/>
  <c r="L246" i="1"/>
  <c r="F246" i="1"/>
  <c r="G246" i="1"/>
  <c r="D246" i="1"/>
  <c r="I247" i="1" l="1"/>
  <c r="U245" i="1"/>
  <c r="S245" i="1"/>
  <c r="P245" i="1"/>
  <c r="Q245" i="1"/>
  <c r="N245" i="1"/>
  <c r="K245" i="1"/>
  <c r="H245" i="1"/>
  <c r="I246" i="1" s="1"/>
  <c r="L245" i="1"/>
  <c r="F245" i="1"/>
  <c r="G245" i="1"/>
  <c r="D245" i="1"/>
  <c r="U244" i="1" l="1"/>
  <c r="S244" i="1"/>
  <c r="P244" i="1"/>
  <c r="P243" i="1"/>
  <c r="Q244" i="1"/>
  <c r="N244" i="1"/>
  <c r="K244" i="1"/>
  <c r="H244" i="1"/>
  <c r="I245" i="1" s="1"/>
  <c r="L244" i="1"/>
  <c r="F244" i="1"/>
  <c r="G244" i="1"/>
  <c r="D244" i="1"/>
  <c r="Q243" i="1"/>
  <c r="U243" i="1"/>
  <c r="S243" i="1"/>
  <c r="N243" i="1"/>
  <c r="K243" i="1"/>
  <c r="H243" i="1"/>
  <c r="L243" i="1"/>
  <c r="F243" i="1"/>
  <c r="G243" i="1"/>
  <c r="D243" i="1"/>
  <c r="I244" i="1" l="1"/>
  <c r="F242" i="1"/>
  <c r="U242" i="1"/>
  <c r="S242" i="1"/>
  <c r="P242" i="1"/>
  <c r="Q242" i="1"/>
  <c r="N242" i="1"/>
  <c r="K242" i="1"/>
  <c r="H242" i="1"/>
  <c r="I243" i="1" s="1"/>
  <c r="L242" i="1"/>
  <c r="G242" i="1"/>
  <c r="D242" i="1"/>
  <c r="U241" i="1" l="1"/>
  <c r="S241" i="1"/>
  <c r="P241" i="1"/>
  <c r="Q241" i="1"/>
  <c r="N241" i="1"/>
  <c r="K241" i="1"/>
  <c r="H241" i="1"/>
  <c r="I242" i="1" s="1"/>
  <c r="L241" i="1"/>
  <c r="F241" i="1"/>
  <c r="G241" i="1"/>
  <c r="D241" i="1"/>
  <c r="U240" i="1" l="1"/>
  <c r="S240" i="1"/>
  <c r="P240" i="1"/>
  <c r="Q240" i="1"/>
  <c r="N240" i="1"/>
  <c r="K240" i="1"/>
  <c r="H240" i="1"/>
  <c r="I241" i="1" s="1"/>
  <c r="L240" i="1"/>
  <c r="F240" i="1"/>
  <c r="G240" i="1"/>
  <c r="D240" i="1"/>
  <c r="U239" i="1" l="1"/>
  <c r="S239" i="1"/>
  <c r="P239" i="1"/>
  <c r="Q239" i="1"/>
  <c r="N239" i="1"/>
  <c r="K239" i="1"/>
  <c r="H239" i="1"/>
  <c r="I240" i="1" s="1"/>
  <c r="L239" i="1"/>
  <c r="F239" i="1"/>
  <c r="G239" i="1"/>
  <c r="D239" i="1"/>
  <c r="U238" i="1" l="1"/>
  <c r="S238" i="1"/>
  <c r="P238" i="1"/>
  <c r="Q238" i="1"/>
  <c r="N238" i="1"/>
  <c r="K238" i="1"/>
  <c r="H238" i="1"/>
  <c r="I239" i="1" s="1"/>
  <c r="L238" i="1"/>
  <c r="F238" i="1"/>
  <c r="D238" i="1"/>
  <c r="G238" i="1"/>
  <c r="U237" i="1" l="1"/>
  <c r="S237" i="1"/>
  <c r="P237" i="1"/>
  <c r="Q237" i="1"/>
  <c r="N237" i="1"/>
  <c r="K237" i="1"/>
  <c r="H237" i="1"/>
  <c r="I238" i="1" s="1"/>
  <c r="L237" i="1"/>
  <c r="F237" i="1"/>
  <c r="G237" i="1"/>
  <c r="D237" i="1"/>
  <c r="U236" i="1" l="1"/>
  <c r="S236" i="1"/>
  <c r="P236" i="1"/>
  <c r="Q236" i="1"/>
  <c r="N236" i="1"/>
  <c r="K236" i="1"/>
  <c r="H236" i="1"/>
  <c r="I237" i="1" s="1"/>
  <c r="L236" i="1"/>
  <c r="F236" i="1"/>
  <c r="G236" i="1"/>
  <c r="D236" i="1"/>
  <c r="U234" i="1" l="1"/>
  <c r="R234" i="1"/>
  <c r="V234" i="1" s="1"/>
  <c r="Q235" i="1"/>
  <c r="O234" i="1"/>
  <c r="P234" i="1" s="1"/>
  <c r="M234" i="1"/>
  <c r="N235" i="1" s="1"/>
  <c r="L235" i="1"/>
  <c r="H235" i="1"/>
  <c r="I236" i="1" s="1"/>
  <c r="J234" i="1"/>
  <c r="K234" i="1" s="1"/>
  <c r="G235" i="1"/>
  <c r="E234" i="1"/>
  <c r="F235" i="1" s="1"/>
  <c r="C234" i="1"/>
  <c r="D234" i="1" s="1"/>
  <c r="U233" i="1"/>
  <c r="S233" i="1"/>
  <c r="P233" i="1"/>
  <c r="Q233" i="1"/>
  <c r="N233" i="1"/>
  <c r="K233" i="1"/>
  <c r="H233" i="1"/>
  <c r="L233" i="1"/>
  <c r="F233" i="1"/>
  <c r="G233" i="1"/>
  <c r="D233" i="1"/>
  <c r="P235" i="1" l="1"/>
  <c r="Q234" i="1"/>
  <c r="G234" i="1"/>
  <c r="K235" i="1"/>
  <c r="H234" i="1"/>
  <c r="I234" i="1" s="1"/>
  <c r="L234" i="1"/>
  <c r="D235" i="1"/>
  <c r="N234" i="1"/>
  <c r="S234" i="1"/>
  <c r="S235" i="1"/>
  <c r="F234" i="1"/>
  <c r="U235" i="1"/>
  <c r="U232" i="1"/>
  <c r="S232" i="1"/>
  <c r="P232" i="1"/>
  <c r="Q232" i="1"/>
  <c r="N232" i="1"/>
  <c r="K232" i="1"/>
  <c r="H232" i="1"/>
  <c r="I233" i="1" s="1"/>
  <c r="L232" i="1"/>
  <c r="F232" i="1"/>
  <c r="G232" i="1"/>
  <c r="D232" i="1"/>
  <c r="I235" i="1" l="1"/>
  <c r="U231" i="1"/>
  <c r="P231" i="1"/>
  <c r="Q231" i="1"/>
  <c r="N231" i="1"/>
  <c r="K231" i="1"/>
  <c r="H231" i="1"/>
  <c r="L231" i="1"/>
  <c r="F231" i="1"/>
  <c r="G231" i="1"/>
  <c r="D231" i="1"/>
  <c r="D228" i="1"/>
  <c r="I232" i="1" l="1"/>
  <c r="U230" i="1"/>
  <c r="U229" i="1"/>
  <c r="J229" i="1"/>
  <c r="K230" i="1" s="1"/>
  <c r="M229" i="1"/>
  <c r="O229" i="1"/>
  <c r="R229" i="1"/>
  <c r="V229" i="1" s="1"/>
  <c r="Q230" i="1"/>
  <c r="L230" i="1"/>
  <c r="H230" i="1"/>
  <c r="I231" i="1" s="1"/>
  <c r="G230" i="1"/>
  <c r="C229" i="1"/>
  <c r="U228" i="1"/>
  <c r="Q228" i="1"/>
  <c r="S228" i="1" s="1"/>
  <c r="P228" i="1"/>
  <c r="N228" i="1"/>
  <c r="L228" i="1"/>
  <c r="K228" i="1"/>
  <c r="H228" i="1"/>
  <c r="G228" i="1"/>
  <c r="F228" i="1"/>
  <c r="E229" i="1" s="1"/>
  <c r="G229" i="1" s="1"/>
  <c r="D230" i="1" l="1"/>
  <c r="D229" i="1"/>
  <c r="R230" i="1"/>
  <c r="L229" i="1"/>
  <c r="H229" i="1"/>
  <c r="Q229" i="1"/>
  <c r="H227" i="1"/>
  <c r="U227" i="1"/>
  <c r="U355" i="1" s="1"/>
  <c r="S227" i="1"/>
  <c r="Q227" i="1"/>
  <c r="P227" i="1"/>
  <c r="P355" i="1" s="1"/>
  <c r="N227" i="1"/>
  <c r="N355" i="1" s="1"/>
  <c r="L227" i="1"/>
  <c r="K227" i="1"/>
  <c r="G227" i="1"/>
  <c r="F227" i="1"/>
  <c r="F355" i="1" s="1"/>
  <c r="D227" i="1"/>
  <c r="I228" i="1" l="1"/>
  <c r="V230" i="1"/>
  <c r="S231" i="1"/>
  <c r="S355" i="1" s="1"/>
  <c r="D355" i="1"/>
  <c r="I230" i="1"/>
  <c r="I229" i="1"/>
  <c r="U225" i="1"/>
  <c r="S225" i="1"/>
  <c r="P225" i="1"/>
  <c r="Q225" i="1"/>
  <c r="N225" i="1"/>
  <c r="K225" i="1"/>
  <c r="H225" i="1"/>
  <c r="I227" i="1" s="1"/>
  <c r="L225" i="1"/>
  <c r="F225" i="1"/>
  <c r="G225" i="1"/>
  <c r="D225" i="1"/>
  <c r="U224" i="1" l="1"/>
  <c r="S224" i="1"/>
  <c r="P224" i="1"/>
  <c r="Q224" i="1"/>
  <c r="N224" i="1"/>
  <c r="K224" i="1"/>
  <c r="H224" i="1"/>
  <c r="L224" i="1"/>
  <c r="F224" i="1"/>
  <c r="G224" i="1"/>
  <c r="D224" i="1"/>
  <c r="I225" i="1" l="1"/>
  <c r="U223" i="1"/>
  <c r="S223" i="1"/>
  <c r="P223" i="1"/>
  <c r="Q223" i="1"/>
  <c r="N223" i="1"/>
  <c r="K223" i="1"/>
  <c r="H223" i="1"/>
  <c r="I224" i="1" s="1"/>
  <c r="L223" i="1"/>
  <c r="F223" i="1"/>
  <c r="G223" i="1"/>
  <c r="D223" i="1"/>
  <c r="U222" i="1" l="1"/>
  <c r="S222" i="1"/>
  <c r="P222" i="1"/>
  <c r="Q222" i="1"/>
  <c r="N222" i="1"/>
  <c r="K222" i="1"/>
  <c r="H222" i="1"/>
  <c r="I223" i="1" s="1"/>
  <c r="L222" i="1"/>
  <c r="F222" i="1"/>
  <c r="G222" i="1"/>
  <c r="D222" i="1"/>
  <c r="U221" i="1" l="1"/>
  <c r="S221" i="1"/>
  <c r="P221" i="1"/>
  <c r="Q221" i="1"/>
  <c r="N221" i="1"/>
  <c r="K221" i="1"/>
  <c r="H221" i="1"/>
  <c r="I222" i="1" s="1"/>
  <c r="L221" i="1"/>
  <c r="F221" i="1"/>
  <c r="G221" i="1"/>
  <c r="D221" i="1"/>
  <c r="U220" i="1" l="1"/>
  <c r="S220" i="1"/>
  <c r="P220" i="1"/>
  <c r="Q220" i="1"/>
  <c r="N220" i="1"/>
  <c r="K220" i="1"/>
  <c r="H220" i="1"/>
  <c r="I221" i="1" s="1"/>
  <c r="L220" i="1"/>
  <c r="F220" i="1"/>
  <c r="G220" i="1"/>
  <c r="D220" i="1"/>
  <c r="U219" i="1" l="1"/>
  <c r="S219" i="1"/>
  <c r="P219" i="1"/>
  <c r="Q219" i="1"/>
  <c r="N219" i="1"/>
  <c r="K219" i="1"/>
  <c r="H219" i="1"/>
  <c r="I220" i="1" s="1"/>
  <c r="L219" i="1"/>
  <c r="F219" i="1"/>
  <c r="G219" i="1"/>
  <c r="D219" i="1"/>
  <c r="U218" i="1" l="1"/>
  <c r="S218" i="1"/>
  <c r="P218" i="1"/>
  <c r="Q218" i="1"/>
  <c r="N218" i="1"/>
  <c r="K218" i="1"/>
  <c r="H218" i="1"/>
  <c r="I219" i="1" s="1"/>
  <c r="L218" i="1"/>
  <c r="F218" i="1"/>
  <c r="G218" i="1"/>
  <c r="D218" i="1"/>
  <c r="U217" i="1" l="1"/>
  <c r="S217" i="1"/>
  <c r="P217" i="1"/>
  <c r="Q217" i="1"/>
  <c r="N217" i="1"/>
  <c r="K217" i="1"/>
  <c r="H217" i="1"/>
  <c r="I218" i="1" s="1"/>
  <c r="L217" i="1"/>
  <c r="F217" i="1"/>
  <c r="G217" i="1"/>
  <c r="D217" i="1"/>
  <c r="U216" i="1" l="1"/>
  <c r="S216" i="1"/>
  <c r="P216" i="1"/>
  <c r="Q216" i="1"/>
  <c r="N216" i="1"/>
  <c r="K216" i="1"/>
  <c r="H216" i="1"/>
  <c r="I217" i="1" s="1"/>
  <c r="L216" i="1"/>
  <c r="F216" i="1"/>
  <c r="G216" i="1"/>
  <c r="D216" i="1"/>
  <c r="S215" i="1" l="1"/>
  <c r="U215" i="1"/>
  <c r="P215" i="1"/>
  <c r="Q215" i="1"/>
  <c r="N215" i="1"/>
  <c r="K215" i="1"/>
  <c r="H215" i="1"/>
  <c r="I216" i="1" s="1"/>
  <c r="L215" i="1"/>
  <c r="F215" i="1"/>
  <c r="G215" i="1"/>
  <c r="D215" i="1"/>
  <c r="U214" i="1" l="1"/>
  <c r="S214" i="1"/>
  <c r="P214" i="1"/>
  <c r="Q214" i="1"/>
  <c r="N214" i="1"/>
  <c r="K214" i="1"/>
  <c r="H214" i="1"/>
  <c r="I215" i="1" s="1"/>
  <c r="L214" i="1"/>
  <c r="F214" i="1"/>
  <c r="G214" i="1"/>
  <c r="D214" i="1"/>
  <c r="U213" i="1" l="1"/>
  <c r="S213" i="1"/>
  <c r="P213" i="1"/>
  <c r="Q213" i="1"/>
  <c r="N213" i="1"/>
  <c r="K213" i="1"/>
  <c r="H213" i="1"/>
  <c r="I214" i="1" s="1"/>
  <c r="L213" i="1"/>
  <c r="F213" i="1"/>
  <c r="G213" i="1"/>
  <c r="D213" i="1"/>
  <c r="U212" i="1" l="1"/>
  <c r="S212" i="1"/>
  <c r="P212" i="1"/>
  <c r="Q212" i="1"/>
  <c r="N212" i="1"/>
  <c r="K212" i="1"/>
  <c r="H212" i="1"/>
  <c r="I213" i="1" s="1"/>
  <c r="L212" i="1"/>
  <c r="F212" i="1"/>
  <c r="G212" i="1"/>
  <c r="D212" i="1"/>
  <c r="U211" i="1" l="1"/>
  <c r="S211" i="1"/>
  <c r="P211" i="1"/>
  <c r="Q211" i="1"/>
  <c r="N211" i="1"/>
  <c r="K211" i="1"/>
  <c r="H211" i="1"/>
  <c r="I212" i="1" s="1"/>
  <c r="L211" i="1"/>
  <c r="F211" i="1"/>
  <c r="G211" i="1"/>
  <c r="D211" i="1"/>
  <c r="U210" i="1" l="1"/>
  <c r="S210" i="1"/>
  <c r="P210" i="1"/>
  <c r="Q210" i="1"/>
  <c r="N210" i="1"/>
  <c r="K210" i="1"/>
  <c r="H210" i="1"/>
  <c r="I211" i="1" s="1"/>
  <c r="L210" i="1"/>
  <c r="F210" i="1"/>
  <c r="G210" i="1"/>
  <c r="D210" i="1"/>
  <c r="Q209" i="1" l="1"/>
  <c r="U209" i="1"/>
  <c r="S209" i="1"/>
  <c r="P209" i="1"/>
  <c r="N209" i="1"/>
  <c r="K209" i="1"/>
  <c r="F209" i="1"/>
  <c r="D209" i="1"/>
  <c r="H209" i="1"/>
  <c r="I210" i="1" s="1"/>
  <c r="L209" i="1"/>
  <c r="G209" i="1"/>
  <c r="T207" i="1" l="1"/>
  <c r="R207" i="1"/>
  <c r="Q208" i="1"/>
  <c r="O207" i="1"/>
  <c r="M207" i="1"/>
  <c r="L208" i="1"/>
  <c r="H208" i="1"/>
  <c r="I209" i="1" s="1"/>
  <c r="J207" i="1"/>
  <c r="L207" i="1" s="1"/>
  <c r="G208" i="1"/>
  <c r="E207" i="1"/>
  <c r="C207" i="1"/>
  <c r="G207" i="1" l="1"/>
  <c r="Q207" i="1"/>
  <c r="H207" i="1"/>
  <c r="V207" i="1"/>
  <c r="U208" i="1"/>
  <c r="U206" i="1"/>
  <c r="S206" i="1"/>
  <c r="P206" i="1"/>
  <c r="Q206" i="1"/>
  <c r="N206" i="1"/>
  <c r="K206" i="1"/>
  <c r="H206" i="1"/>
  <c r="L206" i="1"/>
  <c r="F206" i="1"/>
  <c r="G206" i="1"/>
  <c r="D206" i="1"/>
  <c r="I207" i="1" l="1"/>
  <c r="I208" i="1"/>
  <c r="U205" i="1"/>
  <c r="S205" i="1"/>
  <c r="P205" i="1"/>
  <c r="Q205" i="1"/>
  <c r="N205" i="1"/>
  <c r="K205" i="1"/>
  <c r="H205" i="1"/>
  <c r="I206" i="1" s="1"/>
  <c r="L205" i="1"/>
  <c r="F205" i="1"/>
  <c r="G205" i="1"/>
  <c r="D205" i="1"/>
  <c r="U204" i="1" l="1"/>
  <c r="S204" i="1"/>
  <c r="P204" i="1"/>
  <c r="Q204" i="1"/>
  <c r="N204" i="1"/>
  <c r="K204" i="1"/>
  <c r="H204" i="1"/>
  <c r="I205" i="1" s="1"/>
  <c r="L204" i="1"/>
  <c r="F204" i="1"/>
  <c r="G204" i="1"/>
  <c r="D204" i="1"/>
  <c r="U203" i="1" l="1"/>
  <c r="S203" i="1"/>
  <c r="P203" i="1"/>
  <c r="Q203" i="1"/>
  <c r="N203" i="1"/>
  <c r="K203" i="1"/>
  <c r="H203" i="1"/>
  <c r="I204" i="1" s="1"/>
  <c r="L203" i="1"/>
  <c r="F203" i="1"/>
  <c r="G203" i="1"/>
  <c r="D203" i="1"/>
  <c r="U202" i="1" l="1"/>
  <c r="S202" i="1"/>
  <c r="P202" i="1"/>
  <c r="Q202" i="1"/>
  <c r="N202" i="1"/>
  <c r="K202" i="1"/>
  <c r="H202" i="1"/>
  <c r="I203" i="1" s="1"/>
  <c r="L202" i="1"/>
  <c r="F202" i="1"/>
  <c r="G202" i="1"/>
  <c r="D202" i="1"/>
  <c r="U201" i="1" l="1"/>
  <c r="S201" i="1"/>
  <c r="S198" i="1"/>
  <c r="S197" i="1"/>
  <c r="S196" i="1"/>
  <c r="P201" i="1"/>
  <c r="Q201" i="1"/>
  <c r="N201" i="1"/>
  <c r="K201" i="1"/>
  <c r="H201" i="1"/>
  <c r="I202" i="1" s="1"/>
  <c r="L201" i="1"/>
  <c r="F201" i="1"/>
  <c r="G201" i="1"/>
  <c r="D201" i="1"/>
  <c r="U200" i="1" l="1"/>
  <c r="U199" i="1"/>
  <c r="U198" i="1"/>
  <c r="R199" i="1"/>
  <c r="V199" i="1" s="1"/>
  <c r="Q200" i="1"/>
  <c r="O199" i="1"/>
  <c r="P199" i="1" s="1"/>
  <c r="M199" i="1"/>
  <c r="N200" i="1" s="1"/>
  <c r="L200" i="1"/>
  <c r="J199" i="1"/>
  <c r="K200" i="1" s="1"/>
  <c r="H200" i="1"/>
  <c r="E199" i="1"/>
  <c r="F200" i="1" s="1"/>
  <c r="D199" i="1"/>
  <c r="G200" i="1"/>
  <c r="P200" i="1" l="1"/>
  <c r="F199" i="1"/>
  <c r="K199" i="1"/>
  <c r="Q199" i="1"/>
  <c r="S200" i="1"/>
  <c r="S199" i="1"/>
  <c r="N199" i="1"/>
  <c r="I201" i="1"/>
  <c r="U197" i="1"/>
  <c r="M197" i="1"/>
  <c r="N198" i="1" s="1"/>
  <c r="J197" i="1"/>
  <c r="E197" i="1"/>
  <c r="C197" i="1"/>
  <c r="D198" i="1" s="1"/>
  <c r="Q198" i="1"/>
  <c r="H198" i="1"/>
  <c r="H199" i="1" s="1"/>
  <c r="L198" i="1"/>
  <c r="G198" i="1"/>
  <c r="G197" i="1" l="1"/>
  <c r="L197" i="1"/>
  <c r="I199" i="1"/>
  <c r="I200" i="1"/>
  <c r="F198" i="1"/>
  <c r="K198" i="1"/>
  <c r="U196" i="1"/>
  <c r="P196" i="1"/>
  <c r="Q196" i="1"/>
  <c r="N196" i="1"/>
  <c r="K196" i="1"/>
  <c r="H196" i="1"/>
  <c r="H197" i="1" s="1"/>
  <c r="I198" i="1" s="1"/>
  <c r="L196" i="1"/>
  <c r="D196" i="1"/>
  <c r="F196" i="1"/>
  <c r="G196" i="1"/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32" i="1"/>
  <c r="S166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U195" i="1"/>
  <c r="S195" i="1"/>
  <c r="S354" i="1" s="1"/>
  <c r="Q195" i="1"/>
  <c r="P195" i="1"/>
  <c r="N195" i="1"/>
  <c r="N354" i="1" s="1"/>
  <c r="L195" i="1"/>
  <c r="K195" i="1"/>
  <c r="H195" i="1"/>
  <c r="I196" i="1" s="1"/>
  <c r="G195" i="1"/>
  <c r="F195" i="1"/>
  <c r="F354" i="1" s="1"/>
  <c r="D195" i="1"/>
  <c r="U193" i="1" l="1"/>
  <c r="S193" i="1"/>
  <c r="P193" i="1"/>
  <c r="Q193" i="1"/>
  <c r="N193" i="1"/>
  <c r="K193" i="1"/>
  <c r="H193" i="1"/>
  <c r="I195" i="1" s="1"/>
  <c r="L193" i="1"/>
  <c r="F193" i="1"/>
  <c r="G193" i="1"/>
  <c r="D193" i="1"/>
  <c r="U192" i="1" l="1"/>
  <c r="S192" i="1"/>
  <c r="P192" i="1"/>
  <c r="Q192" i="1"/>
  <c r="N192" i="1"/>
  <c r="K192" i="1"/>
  <c r="H192" i="1"/>
  <c r="L192" i="1"/>
  <c r="F192" i="1"/>
  <c r="G192" i="1"/>
  <c r="D192" i="1"/>
  <c r="I193" i="1" l="1"/>
  <c r="U191" i="1"/>
  <c r="S191" i="1"/>
  <c r="P191" i="1"/>
  <c r="Q191" i="1"/>
  <c r="N191" i="1"/>
  <c r="K191" i="1"/>
  <c r="H191" i="1"/>
  <c r="I192" i="1" s="1"/>
  <c r="L191" i="1"/>
  <c r="F191" i="1"/>
  <c r="G191" i="1"/>
  <c r="D191" i="1"/>
  <c r="U190" i="1" l="1"/>
  <c r="S190" i="1"/>
  <c r="P190" i="1"/>
  <c r="Q190" i="1"/>
  <c r="N190" i="1"/>
  <c r="K190" i="1"/>
  <c r="H190" i="1"/>
  <c r="I191" i="1" s="1"/>
  <c r="L190" i="1"/>
  <c r="F190" i="1"/>
  <c r="G190" i="1"/>
  <c r="D190" i="1"/>
  <c r="S167" i="1" l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9" i="1"/>
  <c r="S188" i="1"/>
  <c r="S187" i="1"/>
  <c r="S186" i="1"/>
  <c r="S185" i="1"/>
  <c r="S184" i="1"/>
  <c r="S183" i="1"/>
  <c r="U189" i="1"/>
  <c r="P189" i="1"/>
  <c r="Q189" i="1"/>
  <c r="N189" i="1"/>
  <c r="K189" i="1"/>
  <c r="H189" i="1"/>
  <c r="I190" i="1" s="1"/>
  <c r="L189" i="1"/>
  <c r="F189" i="1"/>
  <c r="G189" i="1"/>
  <c r="D189" i="1"/>
  <c r="U188" i="1" l="1"/>
  <c r="P188" i="1"/>
  <c r="Q188" i="1"/>
  <c r="N188" i="1"/>
  <c r="K188" i="1"/>
  <c r="H188" i="1"/>
  <c r="L188" i="1"/>
  <c r="F188" i="1"/>
  <c r="G188" i="1"/>
  <c r="D188" i="1"/>
  <c r="I189" i="1" l="1"/>
  <c r="U187" i="1"/>
  <c r="V187" i="1"/>
  <c r="P187" i="1"/>
  <c r="Q187" i="1"/>
  <c r="N187" i="1"/>
  <c r="K187" i="1"/>
  <c r="H187" i="1"/>
  <c r="I188" i="1" s="1"/>
  <c r="L187" i="1"/>
  <c r="G187" i="1"/>
  <c r="F187" i="1"/>
  <c r="D187" i="1"/>
  <c r="U186" i="1" l="1"/>
  <c r="V186" i="1"/>
  <c r="P186" i="1"/>
  <c r="Q186" i="1"/>
  <c r="N186" i="1"/>
  <c r="K186" i="1"/>
  <c r="H186" i="1"/>
  <c r="I187" i="1" s="1"/>
  <c r="L186" i="1"/>
  <c r="F186" i="1"/>
  <c r="G186" i="1"/>
  <c r="D186" i="1"/>
  <c r="V185" i="1" l="1"/>
  <c r="U185" i="1"/>
  <c r="P185" i="1"/>
  <c r="Q185" i="1"/>
  <c r="N185" i="1"/>
  <c r="K185" i="1"/>
  <c r="H185" i="1"/>
  <c r="I186" i="1" s="1"/>
  <c r="L185" i="1"/>
  <c r="F185" i="1"/>
  <c r="G185" i="1"/>
  <c r="D185" i="1"/>
  <c r="U184" i="1" l="1"/>
  <c r="V184" i="1"/>
  <c r="P184" i="1"/>
  <c r="Q184" i="1"/>
  <c r="N184" i="1"/>
  <c r="K184" i="1"/>
  <c r="H184" i="1"/>
  <c r="I185" i="1" s="1"/>
  <c r="L184" i="1"/>
  <c r="F184" i="1"/>
  <c r="G184" i="1"/>
  <c r="D184" i="1"/>
  <c r="V167" i="1" l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66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U183" i="1"/>
  <c r="P183" i="1"/>
  <c r="Q183" i="1"/>
  <c r="N183" i="1"/>
  <c r="K183" i="1"/>
  <c r="H183" i="1"/>
  <c r="I184" i="1" s="1"/>
  <c r="L183" i="1"/>
  <c r="F183" i="1"/>
  <c r="G183" i="1"/>
  <c r="D183" i="1"/>
  <c r="U182" i="1" l="1"/>
  <c r="P182" i="1"/>
  <c r="Q182" i="1"/>
  <c r="N182" i="1"/>
  <c r="K182" i="1"/>
  <c r="H182" i="1"/>
  <c r="I183" i="1" s="1"/>
  <c r="L182" i="1"/>
  <c r="F182" i="1"/>
  <c r="G182" i="1"/>
  <c r="D182" i="1"/>
  <c r="U181" i="1" l="1"/>
  <c r="P181" i="1"/>
  <c r="Q181" i="1"/>
  <c r="N181" i="1"/>
  <c r="K181" i="1"/>
  <c r="H181" i="1"/>
  <c r="I182" i="1" s="1"/>
  <c r="L181" i="1"/>
  <c r="F181" i="1"/>
  <c r="G181" i="1"/>
  <c r="D181" i="1"/>
  <c r="U180" i="1" l="1"/>
  <c r="P180" i="1"/>
  <c r="Q180" i="1"/>
  <c r="N180" i="1"/>
  <c r="K180" i="1"/>
  <c r="H180" i="1"/>
  <c r="I181" i="1" s="1"/>
  <c r="L180" i="1"/>
  <c r="F180" i="1"/>
  <c r="G180" i="1"/>
  <c r="D180" i="1"/>
  <c r="U179" i="1" l="1"/>
  <c r="P179" i="1"/>
  <c r="Q179" i="1"/>
  <c r="N179" i="1"/>
  <c r="K179" i="1"/>
  <c r="H179" i="1"/>
  <c r="I180" i="1" s="1"/>
  <c r="L179" i="1"/>
  <c r="F179" i="1"/>
  <c r="G179" i="1"/>
  <c r="D179" i="1"/>
  <c r="U178" i="1" l="1"/>
  <c r="P178" i="1"/>
  <c r="Q178" i="1"/>
  <c r="N178" i="1"/>
  <c r="K178" i="1"/>
  <c r="H178" i="1"/>
  <c r="I179" i="1" s="1"/>
  <c r="L178" i="1"/>
  <c r="F178" i="1"/>
  <c r="G178" i="1"/>
  <c r="D178" i="1"/>
  <c r="U177" i="1" l="1"/>
  <c r="P177" i="1"/>
  <c r="Q177" i="1"/>
  <c r="N177" i="1"/>
  <c r="K177" i="1"/>
  <c r="H177" i="1"/>
  <c r="L177" i="1"/>
  <c r="F177" i="1"/>
  <c r="G177" i="1"/>
  <c r="D177" i="1"/>
  <c r="I178" i="1" l="1"/>
  <c r="U176" i="1"/>
  <c r="P176" i="1"/>
  <c r="Q176" i="1"/>
  <c r="N176" i="1"/>
  <c r="K176" i="1"/>
  <c r="H176" i="1"/>
  <c r="I177" i="1" s="1"/>
  <c r="L176" i="1"/>
  <c r="F176" i="1"/>
  <c r="G176" i="1"/>
  <c r="D176" i="1"/>
  <c r="U175" i="1" l="1"/>
  <c r="P175" i="1"/>
  <c r="Q175" i="1"/>
  <c r="N175" i="1"/>
  <c r="K175" i="1"/>
  <c r="H175" i="1"/>
  <c r="I176" i="1" s="1"/>
  <c r="L175" i="1"/>
  <c r="F175" i="1"/>
  <c r="G175" i="1"/>
  <c r="D175" i="1"/>
  <c r="U174" i="1" l="1"/>
  <c r="P174" i="1"/>
  <c r="Q174" i="1"/>
  <c r="N174" i="1"/>
  <c r="K174" i="1"/>
  <c r="H174" i="1"/>
  <c r="I175" i="1" s="1"/>
  <c r="L174" i="1"/>
  <c r="F174" i="1"/>
  <c r="G174" i="1"/>
  <c r="D174" i="1"/>
  <c r="U173" i="1" l="1"/>
  <c r="U172" i="1"/>
  <c r="P173" i="1"/>
  <c r="Q173" i="1"/>
  <c r="N173" i="1"/>
  <c r="K173" i="1"/>
  <c r="H173" i="1"/>
  <c r="I174" i="1" s="1"/>
  <c r="L173" i="1"/>
  <c r="F173" i="1"/>
  <c r="G173" i="1"/>
  <c r="D173" i="1"/>
  <c r="P172" i="1" l="1"/>
  <c r="Q172" i="1"/>
  <c r="N172" i="1"/>
  <c r="K172" i="1"/>
  <c r="H172" i="1"/>
  <c r="I173" i="1" s="1"/>
  <c r="L172" i="1"/>
  <c r="F172" i="1"/>
  <c r="G172" i="1"/>
  <c r="D172" i="1"/>
  <c r="U171" i="1" l="1"/>
  <c r="P171" i="1"/>
  <c r="Q171" i="1"/>
  <c r="N171" i="1"/>
  <c r="K171" i="1"/>
  <c r="H171" i="1"/>
  <c r="L171" i="1"/>
  <c r="F171" i="1"/>
  <c r="G171" i="1"/>
  <c r="D171" i="1"/>
  <c r="U170" i="1"/>
  <c r="P170" i="1"/>
  <c r="Q170" i="1"/>
  <c r="N170" i="1"/>
  <c r="K170" i="1"/>
  <c r="H170" i="1"/>
  <c r="L170" i="1"/>
  <c r="F170" i="1"/>
  <c r="G170" i="1"/>
  <c r="D170" i="1"/>
  <c r="I171" i="1" l="1"/>
  <c r="I172" i="1"/>
  <c r="U169" i="1"/>
  <c r="P169" i="1"/>
  <c r="Q169" i="1"/>
  <c r="N169" i="1"/>
  <c r="K169" i="1"/>
  <c r="H169" i="1"/>
  <c r="I170" i="1" s="1"/>
  <c r="L169" i="1"/>
  <c r="F169" i="1"/>
  <c r="G169" i="1"/>
  <c r="D169" i="1"/>
  <c r="U168" i="1" l="1"/>
  <c r="P168" i="1"/>
  <c r="Q168" i="1"/>
  <c r="N168" i="1"/>
  <c r="K168" i="1"/>
  <c r="H168" i="1"/>
  <c r="I169" i="1" s="1"/>
  <c r="L168" i="1"/>
  <c r="F168" i="1"/>
  <c r="G168" i="1"/>
  <c r="D168" i="1"/>
  <c r="L167" i="1" l="1"/>
  <c r="D167" i="1"/>
  <c r="U167" i="1"/>
  <c r="Q167" i="1"/>
  <c r="P167" i="1"/>
  <c r="N167" i="1"/>
  <c r="K167" i="1"/>
  <c r="G167" i="1"/>
  <c r="F167" i="1"/>
  <c r="H167" i="1"/>
  <c r="I168" i="1" s="1"/>
  <c r="U166" i="1" l="1"/>
  <c r="U353" i="1" s="1"/>
  <c r="Q166" i="1"/>
  <c r="N166" i="1"/>
  <c r="N353" i="1" s="1"/>
  <c r="L166" i="1"/>
  <c r="H166" i="1"/>
  <c r="I167" i="1" s="1"/>
  <c r="G166" i="1"/>
  <c r="F166" i="1"/>
  <c r="F353" i="1" s="1"/>
  <c r="D166" i="1"/>
  <c r="D353" i="1" s="1"/>
  <c r="U164" i="1" l="1"/>
  <c r="P164" i="1"/>
  <c r="Q164" i="1"/>
  <c r="N164" i="1"/>
  <c r="K164" i="1"/>
  <c r="H164" i="1"/>
  <c r="I166" i="1" s="1"/>
  <c r="K166" i="1" s="1"/>
  <c r="P166" i="1" s="1"/>
  <c r="P353" i="1" s="1"/>
  <c r="L164" i="1"/>
  <c r="F164" i="1"/>
  <c r="G164" i="1"/>
  <c r="D164" i="1"/>
  <c r="U163" i="1" l="1"/>
  <c r="P163" i="1"/>
  <c r="Q163" i="1"/>
  <c r="N163" i="1"/>
  <c r="K163" i="1"/>
  <c r="H163" i="1"/>
  <c r="I164" i="1" s="1"/>
  <c r="L163" i="1"/>
  <c r="F163" i="1"/>
  <c r="G163" i="1"/>
  <c r="D163" i="1"/>
  <c r="U162" i="1"/>
  <c r="P162" i="1"/>
  <c r="Q162" i="1"/>
  <c r="N162" i="1"/>
  <c r="K162" i="1"/>
  <c r="H162" i="1"/>
  <c r="L162" i="1"/>
  <c r="F162" i="1"/>
  <c r="G162" i="1"/>
  <c r="D162" i="1"/>
  <c r="I163" i="1" l="1"/>
  <c r="U161" i="1"/>
  <c r="P161" i="1"/>
  <c r="Q161" i="1"/>
  <c r="N161" i="1"/>
  <c r="K161" i="1"/>
  <c r="H161" i="1"/>
  <c r="I162" i="1" s="1"/>
  <c r="L161" i="1"/>
  <c r="F161" i="1"/>
  <c r="G161" i="1"/>
  <c r="D161" i="1"/>
  <c r="U160" i="1" l="1"/>
  <c r="P160" i="1"/>
  <c r="Q160" i="1"/>
  <c r="N160" i="1"/>
  <c r="K160" i="1"/>
  <c r="H160" i="1"/>
  <c r="I161" i="1" s="1"/>
  <c r="L160" i="1"/>
  <c r="F160" i="1"/>
  <c r="G160" i="1"/>
  <c r="D160" i="1"/>
  <c r="U159" i="1"/>
  <c r="P159" i="1"/>
  <c r="Q159" i="1"/>
  <c r="N159" i="1"/>
  <c r="K159" i="1"/>
  <c r="H159" i="1"/>
  <c r="L159" i="1"/>
  <c r="F159" i="1"/>
  <c r="G159" i="1"/>
  <c r="D159" i="1"/>
  <c r="I160" i="1" l="1"/>
  <c r="U158" i="1"/>
  <c r="P158" i="1"/>
  <c r="Q158" i="1"/>
  <c r="N158" i="1"/>
  <c r="K158" i="1"/>
  <c r="H158" i="1"/>
  <c r="L158" i="1"/>
  <c r="F158" i="1"/>
  <c r="G158" i="1"/>
  <c r="D158" i="1"/>
  <c r="I159" i="1" l="1"/>
  <c r="U157" i="1"/>
  <c r="P157" i="1"/>
  <c r="Q157" i="1"/>
  <c r="N157" i="1"/>
  <c r="K157" i="1"/>
  <c r="H157" i="1"/>
  <c r="I158" i="1" s="1"/>
  <c r="L157" i="1"/>
  <c r="F157" i="1"/>
  <c r="G157" i="1"/>
  <c r="D157" i="1"/>
  <c r="U156" i="1" l="1"/>
  <c r="P156" i="1"/>
  <c r="Q156" i="1"/>
  <c r="N156" i="1"/>
  <c r="K156" i="1"/>
  <c r="H156" i="1"/>
  <c r="I157" i="1" s="1"/>
  <c r="L156" i="1"/>
  <c r="F156" i="1"/>
  <c r="G156" i="1"/>
  <c r="D156" i="1"/>
  <c r="U155" i="1"/>
  <c r="P155" i="1"/>
  <c r="Q155" i="1"/>
  <c r="N155" i="1"/>
  <c r="K155" i="1"/>
  <c r="H155" i="1"/>
  <c r="L155" i="1"/>
  <c r="F155" i="1"/>
  <c r="G155" i="1"/>
  <c r="D155" i="1"/>
  <c r="I156" i="1" l="1"/>
  <c r="U154" i="1"/>
  <c r="P154" i="1"/>
  <c r="Q154" i="1"/>
  <c r="N154" i="1"/>
  <c r="K154" i="1"/>
  <c r="H154" i="1"/>
  <c r="I155" i="1" s="1"/>
  <c r="L154" i="1"/>
  <c r="F154" i="1"/>
  <c r="G154" i="1"/>
  <c r="D154" i="1"/>
  <c r="U153" i="1" l="1"/>
  <c r="P153" i="1"/>
  <c r="Q153" i="1"/>
  <c r="N153" i="1"/>
  <c r="K153" i="1"/>
  <c r="H153" i="1"/>
  <c r="I154" i="1" s="1"/>
  <c r="L153" i="1"/>
  <c r="F153" i="1"/>
  <c r="G153" i="1"/>
  <c r="D153" i="1"/>
  <c r="U152" i="1" l="1"/>
  <c r="P152" i="1"/>
  <c r="Q152" i="1"/>
  <c r="N152" i="1"/>
  <c r="K152" i="1"/>
  <c r="H152" i="1"/>
  <c r="I153" i="1" s="1"/>
  <c r="L152" i="1"/>
  <c r="F152" i="1"/>
  <c r="G152" i="1"/>
  <c r="D152" i="1"/>
  <c r="U151" i="1" l="1"/>
  <c r="P151" i="1"/>
  <c r="Q151" i="1"/>
  <c r="N151" i="1"/>
  <c r="K151" i="1"/>
  <c r="H151" i="1"/>
  <c r="L151" i="1"/>
  <c r="F151" i="1"/>
  <c r="G151" i="1"/>
  <c r="D151" i="1"/>
  <c r="I152" i="1" l="1"/>
  <c r="U150" i="1"/>
  <c r="P150" i="1"/>
  <c r="Q150" i="1"/>
  <c r="N150" i="1"/>
  <c r="K150" i="1"/>
  <c r="K149" i="1"/>
  <c r="H150" i="1"/>
  <c r="I151" i="1" s="1"/>
  <c r="L150" i="1"/>
  <c r="F150" i="1"/>
  <c r="G150" i="1"/>
  <c r="D150" i="1"/>
  <c r="U149" i="1" l="1"/>
  <c r="P149" i="1"/>
  <c r="Q149" i="1"/>
  <c r="N149" i="1"/>
  <c r="H149" i="1"/>
  <c r="I150" i="1" s="1"/>
  <c r="L149" i="1"/>
  <c r="F149" i="1"/>
  <c r="G149" i="1"/>
  <c r="D149" i="1"/>
  <c r="U148" i="1" l="1"/>
  <c r="P148" i="1"/>
  <c r="Q148" i="1"/>
  <c r="N148" i="1"/>
  <c r="K148" i="1"/>
  <c r="H148" i="1"/>
  <c r="I149" i="1" s="1"/>
  <c r="L148" i="1"/>
  <c r="F148" i="1"/>
  <c r="G148" i="1"/>
  <c r="D148" i="1"/>
  <c r="U147" i="1" l="1"/>
  <c r="P147" i="1"/>
  <c r="Q147" i="1"/>
  <c r="N147" i="1"/>
  <c r="K147" i="1"/>
  <c r="H147" i="1"/>
  <c r="I148" i="1" s="1"/>
  <c r="L147" i="1"/>
  <c r="F147" i="1"/>
  <c r="G147" i="1"/>
  <c r="D147" i="1"/>
  <c r="U146" i="1" l="1"/>
  <c r="P146" i="1"/>
  <c r="Q146" i="1"/>
  <c r="N146" i="1"/>
  <c r="K146" i="1"/>
  <c r="F146" i="1"/>
  <c r="G146" i="1"/>
  <c r="H146" i="1"/>
  <c r="I147" i="1" s="1"/>
  <c r="L146" i="1"/>
  <c r="D146" i="1"/>
  <c r="U145" i="1" l="1"/>
  <c r="V145" i="1"/>
  <c r="P145" i="1"/>
  <c r="Q145" i="1"/>
  <c r="N145" i="1"/>
  <c r="K145" i="1"/>
  <c r="H145" i="1"/>
  <c r="I146" i="1" s="1"/>
  <c r="L145" i="1"/>
  <c r="F145" i="1"/>
  <c r="G145" i="1"/>
  <c r="D145" i="1"/>
  <c r="U144" i="1" l="1"/>
  <c r="V144" i="1"/>
  <c r="P144" i="1"/>
  <c r="Q144" i="1"/>
  <c r="N144" i="1"/>
  <c r="K144" i="1"/>
  <c r="H144" i="1"/>
  <c r="I145" i="1" s="1"/>
  <c r="L144" i="1"/>
  <c r="F144" i="1"/>
  <c r="G144" i="1"/>
  <c r="D144" i="1"/>
  <c r="V143" i="1" l="1"/>
  <c r="U143" i="1"/>
  <c r="P143" i="1"/>
  <c r="Q143" i="1"/>
  <c r="N143" i="1"/>
  <c r="K143" i="1"/>
  <c r="H143" i="1"/>
  <c r="I144" i="1" s="1"/>
  <c r="L143" i="1"/>
  <c r="F143" i="1"/>
  <c r="G143" i="1"/>
  <c r="D143" i="1"/>
  <c r="U142" i="1" l="1"/>
  <c r="V142" i="1"/>
  <c r="P142" i="1"/>
  <c r="Q142" i="1"/>
  <c r="N142" i="1"/>
  <c r="K142" i="1"/>
  <c r="H142" i="1"/>
  <c r="I143" i="1" s="1"/>
  <c r="L142" i="1"/>
  <c r="F142" i="1"/>
  <c r="G142" i="1"/>
  <c r="D142" i="1"/>
  <c r="U141" i="1" l="1"/>
  <c r="V141" i="1"/>
  <c r="P141" i="1"/>
  <c r="Q141" i="1"/>
  <c r="N141" i="1"/>
  <c r="K141" i="1"/>
  <c r="H141" i="1"/>
  <c r="I142" i="1" s="1"/>
  <c r="L141" i="1"/>
  <c r="F141" i="1"/>
  <c r="G141" i="1"/>
  <c r="D141" i="1"/>
  <c r="U140" i="1" l="1"/>
  <c r="V140" i="1"/>
  <c r="P140" i="1"/>
  <c r="Q140" i="1"/>
  <c r="N140" i="1"/>
  <c r="K140" i="1"/>
  <c r="F140" i="1"/>
  <c r="H140" i="1"/>
  <c r="I141" i="1" s="1"/>
  <c r="L140" i="1"/>
  <c r="G140" i="1"/>
  <c r="D140" i="1"/>
  <c r="U139" i="1" l="1"/>
  <c r="V139" i="1"/>
  <c r="P139" i="1"/>
  <c r="Q139" i="1"/>
  <c r="N139" i="1"/>
  <c r="K139" i="1"/>
  <c r="H139" i="1"/>
  <c r="L139" i="1"/>
  <c r="F139" i="1"/>
  <c r="G139" i="1"/>
  <c r="D139" i="1"/>
  <c r="I140" i="1" l="1"/>
  <c r="V138" i="1"/>
  <c r="V137" i="1"/>
  <c r="U138" i="1"/>
  <c r="P138" i="1"/>
  <c r="Q138" i="1"/>
  <c r="N138" i="1"/>
  <c r="K138" i="1"/>
  <c r="H138" i="1"/>
  <c r="I139" i="1" s="1"/>
  <c r="L138" i="1"/>
  <c r="F138" i="1"/>
  <c r="G138" i="1"/>
  <c r="D138" i="1"/>
  <c r="U137" i="1" l="1"/>
  <c r="P137" i="1"/>
  <c r="Q137" i="1"/>
  <c r="N137" i="1"/>
  <c r="K137" i="1"/>
  <c r="H137" i="1"/>
  <c r="I138" i="1" s="1"/>
  <c r="L137" i="1"/>
  <c r="F137" i="1"/>
  <c r="G137" i="1"/>
  <c r="D137" i="1"/>
  <c r="U136" i="1" l="1"/>
  <c r="V136" i="1"/>
  <c r="P136" i="1"/>
  <c r="Q136" i="1"/>
  <c r="N136" i="1"/>
  <c r="Q135" i="1"/>
  <c r="K136" i="1"/>
  <c r="H136" i="1"/>
  <c r="I137" i="1" s="1"/>
  <c r="L136" i="1"/>
  <c r="F136" i="1"/>
  <c r="G136" i="1"/>
  <c r="D136" i="1"/>
  <c r="V135" i="1"/>
  <c r="U135" i="1"/>
  <c r="N135" i="1"/>
  <c r="K135" i="1"/>
  <c r="H135" i="1"/>
  <c r="L135" i="1"/>
  <c r="F135" i="1"/>
  <c r="G135" i="1"/>
  <c r="D135" i="1"/>
  <c r="I136" i="1" l="1"/>
  <c r="P135" i="1"/>
  <c r="V134" i="1"/>
  <c r="V132" i="1"/>
  <c r="U134" i="1"/>
  <c r="U352" i="1" s="1"/>
  <c r="P134" i="1"/>
  <c r="Q134" i="1"/>
  <c r="N134" i="1"/>
  <c r="N352" i="1" s="1"/>
  <c r="F134" i="1"/>
  <c r="F352" i="1" s="1"/>
  <c r="K134" i="1"/>
  <c r="H134" i="1"/>
  <c r="I135" i="1" s="1"/>
  <c r="L134" i="1"/>
  <c r="G134" i="1"/>
  <c r="D134" i="1"/>
  <c r="D352" i="1" s="1"/>
  <c r="P352" i="1" l="1"/>
  <c r="U132" i="1"/>
  <c r="P132" i="1"/>
  <c r="Q132" i="1"/>
  <c r="N132" i="1"/>
  <c r="K132" i="1"/>
  <c r="H132" i="1"/>
  <c r="I134" i="1" s="1"/>
  <c r="L132" i="1"/>
  <c r="F132" i="1"/>
  <c r="G132" i="1"/>
  <c r="D132" i="1"/>
  <c r="V131" i="1" l="1"/>
  <c r="U131" i="1"/>
  <c r="P131" i="1"/>
  <c r="Q131" i="1"/>
  <c r="N131" i="1"/>
  <c r="K131" i="1"/>
  <c r="H131" i="1"/>
  <c r="I132" i="1" s="1"/>
  <c r="L131" i="1"/>
  <c r="F131" i="1"/>
  <c r="G131" i="1"/>
  <c r="D131" i="1"/>
  <c r="V130" i="1" l="1"/>
  <c r="U130" i="1"/>
  <c r="P130" i="1"/>
  <c r="Q130" i="1"/>
  <c r="N130" i="1"/>
  <c r="K130" i="1"/>
  <c r="H130" i="1"/>
  <c r="I131" i="1" s="1"/>
  <c r="L130" i="1"/>
  <c r="F130" i="1"/>
  <c r="G130" i="1"/>
  <c r="D130" i="1"/>
  <c r="V129" i="1" l="1"/>
  <c r="U129" i="1"/>
  <c r="P129" i="1"/>
  <c r="Q129" i="1"/>
  <c r="N129" i="1"/>
  <c r="K129" i="1"/>
  <c r="H129" i="1"/>
  <c r="L129" i="1"/>
  <c r="F129" i="1"/>
  <c r="G129" i="1"/>
  <c r="D129" i="1"/>
  <c r="I130" i="1" l="1"/>
  <c r="V128" i="1"/>
  <c r="U128" i="1"/>
  <c r="P128" i="1"/>
  <c r="Q128" i="1"/>
  <c r="N128" i="1"/>
  <c r="K128" i="1"/>
  <c r="H128" i="1"/>
  <c r="I129" i="1" s="1"/>
  <c r="L128" i="1"/>
  <c r="F128" i="1"/>
  <c r="F127" i="1"/>
  <c r="G128" i="1"/>
  <c r="D128" i="1"/>
  <c r="V127" i="1" l="1"/>
  <c r="U127" i="1"/>
  <c r="P127" i="1"/>
  <c r="Q127" i="1"/>
  <c r="N127" i="1"/>
  <c r="K127" i="1"/>
  <c r="H127" i="1"/>
  <c r="I128" i="1" s="1"/>
  <c r="L127" i="1"/>
  <c r="G127" i="1"/>
  <c r="D127" i="1"/>
  <c r="V126" i="1" l="1"/>
  <c r="U126" i="1"/>
  <c r="P126" i="1"/>
  <c r="Q126" i="1"/>
  <c r="N126" i="1"/>
  <c r="K126" i="1"/>
  <c r="H126" i="1"/>
  <c r="I127" i="1" s="1"/>
  <c r="L126" i="1"/>
  <c r="F126" i="1"/>
  <c r="G126" i="1"/>
  <c r="D126" i="1"/>
  <c r="V125" i="1" l="1"/>
  <c r="U125" i="1"/>
  <c r="Q125" i="1"/>
  <c r="P125" i="1"/>
  <c r="N125" i="1"/>
  <c r="K125" i="1"/>
  <c r="H125" i="1"/>
  <c r="I126" i="1" s="1"/>
  <c r="L125" i="1"/>
  <c r="F125" i="1"/>
  <c r="G125" i="1"/>
  <c r="D125" i="1"/>
  <c r="V124" i="1" l="1"/>
  <c r="U124" i="1"/>
  <c r="P124" i="1"/>
  <c r="Q124" i="1"/>
  <c r="N124" i="1"/>
  <c r="K124" i="1"/>
  <c r="H124" i="1"/>
  <c r="I125" i="1" s="1"/>
  <c r="L124" i="1"/>
  <c r="F124" i="1"/>
  <c r="G124" i="1"/>
  <c r="D124" i="1"/>
  <c r="V123" i="1" l="1"/>
  <c r="U123" i="1"/>
  <c r="P123" i="1"/>
  <c r="Q123" i="1"/>
  <c r="N123" i="1"/>
  <c r="K123" i="1"/>
  <c r="H123" i="1"/>
  <c r="I124" i="1" s="1"/>
  <c r="L123" i="1"/>
  <c r="F123" i="1"/>
  <c r="G123" i="1"/>
  <c r="D123" i="1"/>
  <c r="V122" i="1" l="1"/>
  <c r="U122" i="1"/>
  <c r="P122" i="1"/>
  <c r="Q122" i="1"/>
  <c r="N122" i="1"/>
  <c r="K122" i="1"/>
  <c r="H122" i="1"/>
  <c r="I123" i="1" s="1"/>
  <c r="L122" i="1"/>
  <c r="F122" i="1"/>
  <c r="G122" i="1"/>
  <c r="D122" i="1"/>
  <c r="V121" i="1" l="1"/>
  <c r="U121" i="1"/>
  <c r="P121" i="1"/>
  <c r="Q121" i="1"/>
  <c r="N121" i="1"/>
  <c r="K121" i="1"/>
  <c r="F121" i="1"/>
  <c r="F120" i="1"/>
  <c r="H121" i="1"/>
  <c r="I122" i="1" s="1"/>
  <c r="L121" i="1"/>
  <c r="G121" i="1"/>
  <c r="D121" i="1"/>
  <c r="V120" i="1" l="1"/>
  <c r="U120" i="1"/>
  <c r="P120" i="1"/>
  <c r="Q120" i="1"/>
  <c r="N120" i="1"/>
  <c r="K120" i="1"/>
  <c r="H120" i="1"/>
  <c r="I121" i="1" s="1"/>
  <c r="L120" i="1"/>
  <c r="G120" i="1"/>
  <c r="D120" i="1"/>
  <c r="V119" i="1" l="1"/>
  <c r="U119" i="1"/>
  <c r="P119" i="1"/>
  <c r="Q119" i="1"/>
  <c r="N119" i="1"/>
  <c r="K119" i="1"/>
  <c r="H119" i="1"/>
  <c r="I120" i="1" s="1"/>
  <c r="L119" i="1"/>
  <c r="F119" i="1"/>
  <c r="G119" i="1"/>
  <c r="D119" i="1"/>
  <c r="U118" i="1" l="1"/>
  <c r="V118" i="1"/>
  <c r="P118" i="1"/>
  <c r="Q118" i="1"/>
  <c r="N118" i="1"/>
  <c r="K118" i="1"/>
  <c r="H118" i="1"/>
  <c r="I119" i="1" s="1"/>
  <c r="L118" i="1"/>
  <c r="F118" i="1"/>
  <c r="G118" i="1"/>
  <c r="D118" i="1"/>
  <c r="U117" i="1" l="1"/>
  <c r="V117" i="1"/>
  <c r="P117" i="1"/>
  <c r="Q117" i="1"/>
  <c r="N117" i="1"/>
  <c r="K117" i="1"/>
  <c r="H117" i="1"/>
  <c r="I118" i="1" s="1"/>
  <c r="L117" i="1"/>
  <c r="F117" i="1"/>
  <c r="G117" i="1"/>
  <c r="D117" i="1"/>
  <c r="V116" i="1" l="1"/>
  <c r="V115" i="1"/>
  <c r="V114" i="1"/>
  <c r="V113" i="1"/>
  <c r="V112" i="1"/>
  <c r="V111" i="1"/>
  <c r="U116" i="1"/>
  <c r="U115" i="1"/>
  <c r="P116" i="1"/>
  <c r="Q116" i="1"/>
  <c r="N116" i="1"/>
  <c r="K116" i="1"/>
  <c r="H116" i="1"/>
  <c r="I117" i="1" s="1"/>
  <c r="L116" i="1"/>
  <c r="F116" i="1"/>
  <c r="G116" i="1"/>
  <c r="D116" i="1"/>
  <c r="P115" i="1" l="1"/>
  <c r="Q115" i="1"/>
  <c r="N115" i="1"/>
  <c r="K115" i="1"/>
  <c r="H115" i="1"/>
  <c r="I116" i="1" s="1"/>
  <c r="L115" i="1"/>
  <c r="F115" i="1"/>
  <c r="G115" i="1"/>
  <c r="D115" i="1"/>
  <c r="U114" i="1" l="1"/>
  <c r="P114" i="1"/>
  <c r="Q114" i="1"/>
  <c r="N114" i="1"/>
  <c r="K114" i="1"/>
  <c r="H114" i="1"/>
  <c r="I115" i="1" s="1"/>
  <c r="L114" i="1"/>
  <c r="F114" i="1"/>
  <c r="G114" i="1"/>
  <c r="D114" i="1"/>
  <c r="U113" i="1" l="1"/>
  <c r="P113" i="1"/>
  <c r="Q113" i="1"/>
  <c r="N113" i="1"/>
  <c r="K113" i="1"/>
  <c r="F113" i="1"/>
  <c r="F112" i="1"/>
  <c r="H113" i="1"/>
  <c r="I114" i="1" s="1"/>
  <c r="L113" i="1"/>
  <c r="G113" i="1"/>
  <c r="D113" i="1"/>
  <c r="U112" i="1" l="1"/>
  <c r="P112" i="1"/>
  <c r="Q112" i="1"/>
  <c r="N112" i="1"/>
  <c r="K112" i="1"/>
  <c r="H112" i="1"/>
  <c r="I113" i="1" s="1"/>
  <c r="L112" i="1"/>
  <c r="G112" i="1"/>
  <c r="D112" i="1"/>
  <c r="U111" i="1" l="1"/>
  <c r="P111" i="1"/>
  <c r="Q111" i="1"/>
  <c r="N111" i="1"/>
  <c r="K111" i="1"/>
  <c r="H111" i="1"/>
  <c r="I112" i="1" s="1"/>
  <c r="L111" i="1"/>
  <c r="F111" i="1"/>
  <c r="G111" i="1"/>
  <c r="D111" i="1"/>
  <c r="U110" i="1" l="1"/>
  <c r="U109" i="1"/>
  <c r="U108" i="1"/>
  <c r="U107" i="1"/>
  <c r="U106" i="1"/>
  <c r="U105" i="1"/>
  <c r="V110" i="1"/>
  <c r="P110" i="1"/>
  <c r="Q110" i="1"/>
  <c r="N110" i="1"/>
  <c r="K110" i="1"/>
  <c r="H110" i="1"/>
  <c r="L110" i="1"/>
  <c r="F110" i="1"/>
  <c r="G110" i="1"/>
  <c r="D110" i="1"/>
  <c r="I111" i="1" l="1"/>
  <c r="V109" i="1"/>
  <c r="P109" i="1"/>
  <c r="Q109" i="1"/>
  <c r="N109" i="1"/>
  <c r="K109" i="1"/>
  <c r="H109" i="1"/>
  <c r="I110" i="1" s="1"/>
  <c r="L109" i="1"/>
  <c r="F109" i="1"/>
  <c r="G109" i="1"/>
  <c r="D109" i="1"/>
  <c r="V108" i="1" l="1"/>
  <c r="P108" i="1"/>
  <c r="Q108" i="1"/>
  <c r="N108" i="1"/>
  <c r="K108" i="1"/>
  <c r="H108" i="1"/>
  <c r="I109" i="1" s="1"/>
  <c r="L108" i="1"/>
  <c r="F108" i="1"/>
  <c r="G108" i="1"/>
  <c r="D108" i="1"/>
  <c r="V107" i="1" l="1"/>
  <c r="P107" i="1"/>
  <c r="Q107" i="1"/>
  <c r="N107" i="1"/>
  <c r="K107" i="1"/>
  <c r="H107" i="1"/>
  <c r="I108" i="1" s="1"/>
  <c r="L107" i="1"/>
  <c r="F107" i="1"/>
  <c r="G107" i="1"/>
  <c r="D107" i="1"/>
  <c r="V106" i="1" l="1"/>
  <c r="P106" i="1"/>
  <c r="Q106" i="1"/>
  <c r="N106" i="1"/>
  <c r="K106" i="1"/>
  <c r="F106" i="1"/>
  <c r="H106" i="1"/>
  <c r="L106" i="1"/>
  <c r="G106" i="1"/>
  <c r="D106" i="1"/>
  <c r="I107" i="1" l="1"/>
  <c r="V105" i="1"/>
  <c r="V104" i="1"/>
  <c r="V103" i="1"/>
  <c r="V102" i="1"/>
  <c r="P105" i="1"/>
  <c r="Q105" i="1"/>
  <c r="N105" i="1"/>
  <c r="K105" i="1"/>
  <c r="H105" i="1"/>
  <c r="I106" i="1" s="1"/>
  <c r="L105" i="1"/>
  <c r="F105" i="1"/>
  <c r="G105" i="1"/>
  <c r="D105" i="1"/>
  <c r="U104" i="1" l="1"/>
  <c r="P104" i="1"/>
  <c r="Q104" i="1"/>
  <c r="N104" i="1"/>
  <c r="K104" i="1"/>
  <c r="H104" i="1"/>
  <c r="I105" i="1" s="1"/>
  <c r="L104" i="1"/>
  <c r="F104" i="1"/>
  <c r="G104" i="1"/>
  <c r="D104" i="1"/>
  <c r="U103" i="1" l="1"/>
  <c r="P103" i="1"/>
  <c r="Q103" i="1"/>
  <c r="N103" i="1"/>
  <c r="K103" i="1"/>
  <c r="H103" i="1"/>
  <c r="I104" i="1" s="1"/>
  <c r="L103" i="1"/>
  <c r="F103" i="1"/>
  <c r="G103" i="1"/>
  <c r="D103" i="1"/>
  <c r="U102" i="1" l="1"/>
  <c r="U351" i="1" s="1"/>
  <c r="P102" i="1"/>
  <c r="P351" i="1" s="1"/>
  <c r="O370" i="1" s="1"/>
  <c r="Q102" i="1"/>
  <c r="N102" i="1"/>
  <c r="N351" i="1" s="1"/>
  <c r="M370" i="1" s="1"/>
  <c r="K102" i="1"/>
  <c r="H102" i="1"/>
  <c r="I103" i="1" s="1"/>
  <c r="L102" i="1"/>
  <c r="F102" i="1"/>
  <c r="F351" i="1" s="1"/>
  <c r="E370" i="1" s="1"/>
  <c r="G102" i="1"/>
  <c r="D102" i="1"/>
  <c r="D351" i="1" s="1"/>
  <c r="C370" i="1" s="1"/>
  <c r="V101" i="1" l="1"/>
  <c r="U101" i="1"/>
  <c r="P101" i="1"/>
  <c r="Q101" i="1"/>
  <c r="N101" i="1"/>
  <c r="K101" i="1"/>
  <c r="H101" i="1"/>
  <c r="I102" i="1" s="1"/>
  <c r="L101" i="1"/>
  <c r="F101" i="1"/>
  <c r="G101" i="1"/>
  <c r="D101" i="1"/>
  <c r="U100" i="1" l="1"/>
  <c r="V100" i="1"/>
  <c r="P100" i="1"/>
  <c r="Q100" i="1"/>
  <c r="N100" i="1"/>
  <c r="K100" i="1"/>
  <c r="H100" i="1"/>
  <c r="I101" i="1" s="1"/>
  <c r="L100" i="1"/>
  <c r="F100" i="1"/>
  <c r="G100" i="1"/>
  <c r="D100" i="1"/>
  <c r="V99" i="1" l="1"/>
  <c r="U99" i="1"/>
  <c r="P99" i="1"/>
  <c r="Q99" i="1"/>
  <c r="N99" i="1"/>
  <c r="K99" i="1"/>
  <c r="H99" i="1"/>
  <c r="L99" i="1"/>
  <c r="F99" i="1"/>
  <c r="G99" i="1"/>
  <c r="D99" i="1"/>
  <c r="I100" i="1" l="1"/>
  <c r="V98" i="1"/>
  <c r="U98" i="1"/>
  <c r="P98" i="1"/>
  <c r="Q98" i="1"/>
  <c r="N98" i="1"/>
  <c r="K98" i="1"/>
  <c r="H98" i="1"/>
  <c r="I99" i="1" s="1"/>
  <c r="L98" i="1"/>
  <c r="F98" i="1"/>
  <c r="G98" i="1"/>
  <c r="D98" i="1"/>
  <c r="V97" i="1" l="1"/>
  <c r="U97" i="1"/>
  <c r="P97" i="1"/>
  <c r="Q97" i="1"/>
  <c r="N97" i="1"/>
  <c r="K97" i="1"/>
  <c r="H97" i="1"/>
  <c r="I98" i="1" s="1"/>
  <c r="L97" i="1"/>
  <c r="F97" i="1"/>
  <c r="G97" i="1"/>
  <c r="D97" i="1"/>
  <c r="U96" i="1"/>
  <c r="V96" i="1"/>
  <c r="P96" i="1"/>
  <c r="Q96" i="1"/>
  <c r="N96" i="1"/>
  <c r="K96" i="1"/>
  <c r="H96" i="1"/>
  <c r="L96" i="1"/>
  <c r="F96" i="1"/>
  <c r="G96" i="1"/>
  <c r="D96" i="1"/>
  <c r="I97" i="1" l="1"/>
  <c r="V95" i="1"/>
  <c r="V94" i="1"/>
  <c r="V93" i="1"/>
  <c r="V92" i="1"/>
  <c r="U95" i="1"/>
  <c r="P95" i="1"/>
  <c r="Q95" i="1"/>
  <c r="N95" i="1"/>
  <c r="K95" i="1"/>
  <c r="H95" i="1"/>
  <c r="I96" i="1" s="1"/>
  <c r="L95" i="1"/>
  <c r="F95" i="1"/>
  <c r="G95" i="1"/>
  <c r="D95" i="1"/>
  <c r="U94" i="1" l="1"/>
  <c r="U93" i="1"/>
  <c r="P94" i="1"/>
  <c r="Q94" i="1"/>
  <c r="N94" i="1"/>
  <c r="K94" i="1"/>
  <c r="H94" i="1"/>
  <c r="I95" i="1" s="1"/>
  <c r="L94" i="1"/>
  <c r="F94" i="1"/>
  <c r="G94" i="1"/>
  <c r="D94" i="1"/>
  <c r="P93" i="1" l="1"/>
  <c r="P92" i="1"/>
  <c r="P91" i="1"/>
  <c r="P90" i="1"/>
  <c r="P89" i="1"/>
  <c r="P88" i="1"/>
  <c r="P87" i="1"/>
  <c r="P86" i="1"/>
  <c r="P85" i="1"/>
  <c r="P84" i="1"/>
  <c r="P83" i="1"/>
  <c r="P82" i="1"/>
  <c r="P81" i="1"/>
  <c r="Q93" i="1"/>
  <c r="N93" i="1"/>
  <c r="K93" i="1"/>
  <c r="H93" i="1"/>
  <c r="I94" i="1" s="1"/>
  <c r="L93" i="1"/>
  <c r="F93" i="1"/>
  <c r="G93" i="1"/>
  <c r="D93" i="1"/>
  <c r="U92" i="1" l="1"/>
  <c r="Q92" i="1"/>
  <c r="N92" i="1"/>
  <c r="K92" i="1"/>
  <c r="H92" i="1"/>
  <c r="I93" i="1" s="1"/>
  <c r="L92" i="1"/>
  <c r="F92" i="1"/>
  <c r="G92" i="1"/>
  <c r="D92" i="1"/>
  <c r="V88" i="1" l="1"/>
  <c r="V89" i="1"/>
  <c r="V90" i="1"/>
  <c r="V91" i="1"/>
  <c r="U91" i="1"/>
  <c r="Q91" i="1"/>
  <c r="N91" i="1"/>
  <c r="K91" i="1"/>
  <c r="H91" i="1"/>
  <c r="L91" i="1"/>
  <c r="F91" i="1"/>
  <c r="G91" i="1"/>
  <c r="D91" i="1"/>
  <c r="I92" i="1" l="1"/>
  <c r="U90" i="1"/>
  <c r="Q90" i="1"/>
  <c r="N90" i="1"/>
  <c r="K90" i="1"/>
  <c r="H90" i="1"/>
  <c r="I91" i="1" s="1"/>
  <c r="L90" i="1"/>
  <c r="F90" i="1"/>
  <c r="G90" i="1"/>
  <c r="D90" i="1"/>
  <c r="U89" i="1" l="1"/>
  <c r="Q89" i="1"/>
  <c r="N89" i="1"/>
  <c r="K89" i="1"/>
  <c r="H89" i="1"/>
  <c r="I90" i="1" s="1"/>
  <c r="L89" i="1"/>
  <c r="F89" i="1"/>
  <c r="G89" i="1"/>
  <c r="D89" i="1"/>
  <c r="U88" i="1" l="1"/>
  <c r="Q88" i="1"/>
  <c r="N88" i="1"/>
  <c r="K88" i="1"/>
  <c r="H88" i="1"/>
  <c r="I89" i="1" s="1"/>
  <c r="L88" i="1"/>
  <c r="F88" i="1"/>
  <c r="G88" i="1"/>
  <c r="D88" i="1"/>
  <c r="V87" i="1" l="1"/>
  <c r="U87" i="1"/>
  <c r="Q87" i="1"/>
  <c r="N87" i="1"/>
  <c r="K87" i="1"/>
  <c r="H87" i="1"/>
  <c r="I88" i="1" s="1"/>
  <c r="L87" i="1"/>
  <c r="F87" i="1"/>
  <c r="G87" i="1"/>
  <c r="D87" i="1"/>
  <c r="V86" i="1" l="1"/>
  <c r="V85" i="1"/>
  <c r="U86" i="1"/>
  <c r="Q86" i="1"/>
  <c r="N86" i="1"/>
  <c r="K86" i="1"/>
  <c r="H86" i="1"/>
  <c r="I87" i="1" s="1"/>
  <c r="L86" i="1"/>
  <c r="F86" i="1"/>
  <c r="G86" i="1"/>
  <c r="D86" i="1"/>
  <c r="U85" i="1" l="1"/>
  <c r="Q85" i="1"/>
  <c r="N85" i="1"/>
  <c r="K85" i="1"/>
  <c r="H85" i="1"/>
  <c r="L85" i="1"/>
  <c r="F85" i="1"/>
  <c r="G85" i="1"/>
  <c r="D85" i="1"/>
  <c r="U84" i="1"/>
  <c r="V84" i="1"/>
  <c r="Q84" i="1"/>
  <c r="N84" i="1"/>
  <c r="K84" i="1"/>
  <c r="H84" i="1"/>
  <c r="L84" i="1"/>
  <c r="F84" i="1"/>
  <c r="G84" i="1"/>
  <c r="D84" i="1"/>
  <c r="I85" i="1" l="1"/>
  <c r="I86" i="1"/>
  <c r="V83" i="1"/>
  <c r="V82" i="1"/>
  <c r="U83" i="1"/>
  <c r="Q83" i="1"/>
  <c r="N83" i="1"/>
  <c r="K83" i="1"/>
  <c r="H83" i="1"/>
  <c r="L83" i="1"/>
  <c r="F83" i="1"/>
  <c r="G83" i="1"/>
  <c r="D83" i="1"/>
  <c r="I84" i="1" l="1"/>
  <c r="U82" i="1"/>
  <c r="Q82" i="1"/>
  <c r="N82" i="1"/>
  <c r="K82" i="1"/>
  <c r="H82" i="1"/>
  <c r="I83" i="1" s="1"/>
  <c r="L82" i="1"/>
  <c r="G82" i="1"/>
  <c r="F82" i="1"/>
  <c r="D82" i="1"/>
  <c r="U81" i="1" l="1"/>
  <c r="V81" i="1"/>
  <c r="Q81" i="1"/>
  <c r="N81" i="1"/>
  <c r="K81" i="1"/>
  <c r="H81" i="1"/>
  <c r="L81" i="1"/>
  <c r="F81" i="1"/>
  <c r="G81" i="1"/>
  <c r="D81" i="1"/>
  <c r="I82" i="1" l="1"/>
  <c r="V80" i="1"/>
  <c r="U80" i="1"/>
  <c r="P80" i="1"/>
  <c r="Q80" i="1"/>
  <c r="N80" i="1"/>
  <c r="K80" i="1"/>
  <c r="H80" i="1"/>
  <c r="L80" i="1"/>
  <c r="F80" i="1"/>
  <c r="G80" i="1"/>
  <c r="D80" i="1"/>
  <c r="I81" i="1" l="1"/>
  <c r="V79" i="1"/>
  <c r="U79" i="1"/>
  <c r="P79" i="1"/>
  <c r="Q79" i="1"/>
  <c r="N79" i="1"/>
  <c r="K79" i="1"/>
  <c r="H79" i="1"/>
  <c r="L79" i="1"/>
  <c r="F79" i="1"/>
  <c r="G79" i="1"/>
  <c r="D79" i="1"/>
  <c r="I80" i="1" l="1"/>
  <c r="V78" i="1"/>
  <c r="U78" i="1"/>
  <c r="P78" i="1"/>
  <c r="Q78" i="1"/>
  <c r="N78" i="1"/>
  <c r="K78" i="1"/>
  <c r="H78" i="1"/>
  <c r="I79" i="1" s="1"/>
  <c r="L78" i="1"/>
  <c r="F78" i="1"/>
  <c r="G78" i="1"/>
  <c r="D78" i="1"/>
  <c r="U77" i="1" l="1"/>
  <c r="V77" i="1"/>
  <c r="V76" i="1"/>
  <c r="P77" i="1"/>
  <c r="Q77" i="1"/>
  <c r="N77" i="1"/>
  <c r="K77" i="1"/>
  <c r="H77" i="1"/>
  <c r="I78" i="1" s="1"/>
  <c r="L77" i="1"/>
  <c r="F77" i="1"/>
  <c r="G77" i="1"/>
  <c r="D77" i="1"/>
  <c r="V72" i="1" l="1"/>
  <c r="V71" i="1"/>
  <c r="V70" i="1"/>
  <c r="U76" i="1"/>
  <c r="P76" i="1"/>
  <c r="Q76" i="1"/>
  <c r="N76" i="1"/>
  <c r="K76" i="1"/>
  <c r="H76" i="1"/>
  <c r="L76" i="1"/>
  <c r="F76" i="1"/>
  <c r="G76" i="1"/>
  <c r="D76" i="1"/>
  <c r="I77" i="1" l="1"/>
  <c r="V75" i="1"/>
  <c r="U75" i="1"/>
  <c r="P75" i="1"/>
  <c r="Q75" i="1"/>
  <c r="N75" i="1"/>
  <c r="K75" i="1"/>
  <c r="H75" i="1"/>
  <c r="L75" i="1"/>
  <c r="F75" i="1"/>
  <c r="G75" i="1"/>
  <c r="D75" i="1"/>
  <c r="I76" i="1" l="1"/>
  <c r="V74" i="1"/>
  <c r="V73" i="1"/>
  <c r="U74" i="1"/>
  <c r="P74" i="1"/>
  <c r="Q74" i="1"/>
  <c r="N74" i="1"/>
  <c r="K74" i="1"/>
  <c r="H74" i="1"/>
  <c r="I75" i="1" s="1"/>
  <c r="L74" i="1"/>
  <c r="F74" i="1"/>
  <c r="G74" i="1"/>
  <c r="D74" i="1"/>
  <c r="U73" i="1" l="1"/>
  <c r="P73" i="1"/>
  <c r="Q73" i="1"/>
  <c r="N73" i="1"/>
  <c r="K73" i="1"/>
  <c r="H73" i="1"/>
  <c r="I74" i="1" s="1"/>
  <c r="L73" i="1"/>
  <c r="F73" i="1"/>
  <c r="G73" i="1"/>
  <c r="D73" i="1"/>
  <c r="U72" i="1" l="1"/>
  <c r="U350" i="1" s="1"/>
  <c r="U71" i="1"/>
  <c r="P72" i="1"/>
  <c r="P350" i="1" s="1"/>
  <c r="Q72" i="1"/>
  <c r="N72" i="1"/>
  <c r="N350" i="1" s="1"/>
  <c r="K72" i="1"/>
  <c r="H72" i="1"/>
  <c r="I73" i="1" s="1"/>
  <c r="L72" i="1"/>
  <c r="F72" i="1"/>
  <c r="G72" i="1"/>
  <c r="D72" i="1"/>
  <c r="D350" i="1" s="1"/>
  <c r="M369" i="1" l="1"/>
  <c r="M368" i="1"/>
  <c r="M367" i="1"/>
  <c r="O369" i="1"/>
  <c r="O368" i="1"/>
  <c r="O367" i="1"/>
  <c r="C363" i="1"/>
  <c r="C369" i="1"/>
  <c r="C368" i="1"/>
  <c r="C367" i="1"/>
  <c r="O365" i="1"/>
  <c r="O364" i="1"/>
  <c r="O363" i="1"/>
  <c r="C365" i="1"/>
  <c r="M366" i="1"/>
  <c r="M365" i="1"/>
  <c r="F350" i="1"/>
  <c r="M364" i="1"/>
  <c r="M363" i="1"/>
  <c r="C364" i="1"/>
  <c r="P71" i="1"/>
  <c r="Q71" i="1"/>
  <c r="N71" i="1"/>
  <c r="K71" i="1"/>
  <c r="H71" i="1"/>
  <c r="L71" i="1"/>
  <c r="F71" i="1"/>
  <c r="G71" i="1"/>
  <c r="D71" i="1"/>
  <c r="U70" i="1"/>
  <c r="P70" i="1"/>
  <c r="Q70" i="1"/>
  <c r="N70" i="1"/>
  <c r="K70" i="1"/>
  <c r="H70" i="1"/>
  <c r="L70" i="1"/>
  <c r="F70" i="1"/>
  <c r="G70" i="1"/>
  <c r="D70" i="1"/>
  <c r="E369" i="1" l="1"/>
  <c r="E368" i="1"/>
  <c r="E367" i="1"/>
  <c r="E366" i="1"/>
  <c r="E365" i="1"/>
  <c r="E364" i="1"/>
  <c r="E363" i="1"/>
  <c r="I71" i="1"/>
  <c r="I72" i="1"/>
  <c r="V69" i="1"/>
  <c r="U69" i="1"/>
  <c r="P69" i="1"/>
  <c r="Q69" i="1"/>
  <c r="N69" i="1"/>
  <c r="K69" i="1"/>
  <c r="H69" i="1"/>
  <c r="L69" i="1"/>
  <c r="F69" i="1"/>
  <c r="G69" i="1"/>
  <c r="D69" i="1"/>
  <c r="I70" i="1" l="1"/>
  <c r="V68" i="1"/>
  <c r="U68" i="1"/>
  <c r="P68" i="1"/>
  <c r="Q68" i="1"/>
  <c r="N68" i="1"/>
  <c r="K68" i="1"/>
  <c r="H68" i="1"/>
  <c r="I69" i="1" s="1"/>
  <c r="L68" i="1"/>
  <c r="F68" i="1"/>
  <c r="G68" i="1"/>
  <c r="D68" i="1"/>
  <c r="V67" i="1" l="1"/>
  <c r="U67" i="1"/>
  <c r="P67" i="1"/>
  <c r="Q67" i="1"/>
  <c r="N67" i="1"/>
  <c r="K67" i="1"/>
  <c r="H67" i="1"/>
  <c r="I68" i="1" s="1"/>
  <c r="L67" i="1"/>
  <c r="F67" i="1"/>
  <c r="G67" i="1"/>
  <c r="D67" i="1"/>
  <c r="V66" i="1" l="1"/>
  <c r="U66" i="1"/>
  <c r="P66" i="1"/>
  <c r="Q66" i="1"/>
  <c r="N66" i="1"/>
  <c r="K66" i="1"/>
  <c r="H66" i="1"/>
  <c r="I67" i="1" s="1"/>
  <c r="L66" i="1"/>
  <c r="F66" i="1"/>
  <c r="G66" i="1"/>
  <c r="D66" i="1"/>
  <c r="V65" i="1" l="1"/>
  <c r="U65" i="1"/>
  <c r="P65" i="1"/>
  <c r="Q65" i="1"/>
  <c r="N65" i="1"/>
  <c r="K65" i="1"/>
  <c r="H65" i="1"/>
  <c r="I66" i="1" s="1"/>
  <c r="L65" i="1"/>
  <c r="F65" i="1"/>
  <c r="G65" i="1"/>
  <c r="D65" i="1"/>
  <c r="V64" i="1" l="1"/>
  <c r="V63" i="1"/>
  <c r="U64" i="1"/>
  <c r="P64" i="1"/>
  <c r="Q64" i="1"/>
  <c r="N64" i="1"/>
  <c r="K64" i="1"/>
  <c r="H64" i="1"/>
  <c r="L64" i="1"/>
  <c r="F64" i="1"/>
  <c r="G64" i="1"/>
  <c r="D64" i="1"/>
  <c r="I65" i="1" l="1"/>
  <c r="U63" i="1"/>
  <c r="Q63" i="1"/>
  <c r="P63" i="1"/>
  <c r="N63" i="1"/>
  <c r="K63" i="1"/>
  <c r="H63" i="1"/>
  <c r="I64" i="1" s="1"/>
  <c r="L63" i="1"/>
  <c r="F63" i="1"/>
  <c r="G63" i="1"/>
  <c r="D63" i="1"/>
  <c r="I63" i="1" l="1"/>
  <c r="V62" i="1"/>
  <c r="V61" i="1"/>
  <c r="U62" i="1"/>
  <c r="U61" i="1"/>
  <c r="Q62" i="1"/>
  <c r="Q61" i="1"/>
  <c r="P62" i="1"/>
  <c r="P61" i="1"/>
  <c r="N62" i="1"/>
  <c r="N61" i="1"/>
  <c r="K62" i="1"/>
  <c r="K61" i="1"/>
  <c r="I62" i="1"/>
  <c r="L62" i="1"/>
  <c r="L61" i="1"/>
  <c r="F62" i="1"/>
  <c r="F61" i="1"/>
  <c r="G62" i="1"/>
  <c r="G61" i="1"/>
  <c r="D62" i="1"/>
  <c r="D61" i="1"/>
  <c r="V60" i="1" l="1"/>
  <c r="U60" i="1"/>
  <c r="P60" i="1"/>
  <c r="Q60" i="1"/>
  <c r="N60" i="1"/>
  <c r="K60" i="1"/>
  <c r="H60" i="1"/>
  <c r="I61" i="1" s="1"/>
  <c r="L60" i="1"/>
  <c r="F60" i="1"/>
  <c r="G60" i="1"/>
  <c r="D60" i="1"/>
  <c r="V59" i="1"/>
  <c r="U59" i="1"/>
  <c r="P59" i="1"/>
  <c r="Q59" i="1"/>
  <c r="N59" i="1"/>
  <c r="K59" i="1"/>
  <c r="H59" i="1"/>
  <c r="L59" i="1"/>
  <c r="F59" i="1"/>
  <c r="G59" i="1"/>
  <c r="D59" i="1"/>
  <c r="I60" i="1" l="1"/>
  <c r="V58" i="1"/>
  <c r="V57" i="1"/>
  <c r="U58" i="1"/>
  <c r="P58" i="1"/>
  <c r="Q58" i="1"/>
  <c r="N58" i="1"/>
  <c r="K58" i="1"/>
  <c r="H58" i="1"/>
  <c r="I59" i="1" s="1"/>
  <c r="L58" i="1"/>
  <c r="F58" i="1"/>
  <c r="G58" i="1"/>
  <c r="D58" i="1"/>
  <c r="P57" i="1"/>
  <c r="P56" i="1"/>
  <c r="P55" i="1"/>
  <c r="P54" i="1"/>
  <c r="P53" i="1"/>
  <c r="P52" i="1"/>
  <c r="P51" i="1"/>
  <c r="P50" i="1"/>
  <c r="P49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U57" i="1"/>
  <c r="Q57" i="1"/>
  <c r="K57" i="1"/>
  <c r="H57" i="1"/>
  <c r="L57" i="1"/>
  <c r="F57" i="1"/>
  <c r="G57" i="1"/>
  <c r="D57" i="1"/>
  <c r="N349" i="1" l="1"/>
  <c r="M362" i="1" s="1"/>
  <c r="I58" i="1"/>
  <c r="K56" i="1"/>
  <c r="H56" i="1"/>
  <c r="I57" i="1" s="1"/>
  <c r="L56" i="1"/>
  <c r="Q56" i="1"/>
  <c r="V56" i="1"/>
  <c r="U56" i="1"/>
  <c r="F56" i="1"/>
  <c r="G56" i="1"/>
  <c r="D56" i="1"/>
  <c r="M360" i="1" l="1"/>
  <c r="M361" i="1"/>
  <c r="U55" i="1"/>
  <c r="V55" i="1"/>
  <c r="Q55" i="1"/>
  <c r="K55" i="1"/>
  <c r="H55" i="1"/>
  <c r="L55" i="1"/>
  <c r="F55" i="1"/>
  <c r="G55" i="1"/>
  <c r="D55" i="1"/>
  <c r="I56" i="1" l="1"/>
  <c r="U54" i="1"/>
  <c r="V54" i="1"/>
  <c r="Q54" i="1"/>
  <c r="H54" i="1"/>
  <c r="K54" i="1"/>
  <c r="L54" i="1"/>
  <c r="F54" i="1"/>
  <c r="G54" i="1"/>
  <c r="D54" i="1"/>
  <c r="I55" i="1" l="1"/>
  <c r="U53" i="1"/>
  <c r="V53" i="1"/>
  <c r="Q53" i="1"/>
  <c r="K53" i="1"/>
  <c r="H53" i="1"/>
  <c r="I54" i="1" s="1"/>
  <c r="L53" i="1"/>
  <c r="F53" i="1"/>
  <c r="G53" i="1"/>
  <c r="D53" i="1"/>
  <c r="U52" i="1" l="1"/>
  <c r="V52" i="1"/>
  <c r="Q52" i="1"/>
  <c r="K52" i="1"/>
  <c r="H52" i="1"/>
  <c r="I53" i="1" s="1"/>
  <c r="L52" i="1"/>
  <c r="F52" i="1"/>
  <c r="G52" i="1"/>
  <c r="D52" i="1"/>
  <c r="U51" i="1" l="1"/>
  <c r="V51" i="1"/>
  <c r="Q51" i="1"/>
  <c r="K51" i="1"/>
  <c r="H51" i="1"/>
  <c r="L51" i="1"/>
  <c r="F51" i="1"/>
  <c r="G51" i="1"/>
  <c r="D51" i="1"/>
  <c r="I52" i="1" l="1"/>
  <c r="U50" i="1"/>
  <c r="U49" i="1"/>
  <c r="U48" i="1"/>
  <c r="V50" i="1"/>
  <c r="Q50" i="1"/>
  <c r="K50" i="1"/>
  <c r="H50" i="1"/>
  <c r="L50" i="1"/>
  <c r="F50" i="1"/>
  <c r="G50" i="1"/>
  <c r="D50" i="1"/>
  <c r="I51" i="1" l="1"/>
  <c r="V49" i="1"/>
  <c r="Q49" i="1"/>
  <c r="K49" i="1"/>
  <c r="H49" i="1"/>
  <c r="I50" i="1" s="1"/>
  <c r="L49" i="1"/>
  <c r="F49" i="1"/>
  <c r="G49" i="1"/>
  <c r="D49" i="1"/>
  <c r="V48" i="1" l="1"/>
  <c r="P48" i="1"/>
  <c r="Q48" i="1"/>
  <c r="K48" i="1"/>
  <c r="H48" i="1"/>
  <c r="L48" i="1"/>
  <c r="F48" i="1"/>
  <c r="G48" i="1"/>
  <c r="D48" i="1"/>
  <c r="I49" i="1" l="1"/>
  <c r="U47" i="1"/>
  <c r="V47" i="1"/>
  <c r="P47" i="1"/>
  <c r="Q47" i="1"/>
  <c r="K47" i="1"/>
  <c r="H47" i="1"/>
  <c r="L47" i="1"/>
  <c r="F47" i="1"/>
  <c r="G47" i="1"/>
  <c r="D47" i="1"/>
  <c r="I48" i="1" l="1"/>
  <c r="U46" i="1"/>
  <c r="V46" i="1"/>
  <c r="P46" i="1"/>
  <c r="Q46" i="1"/>
  <c r="K46" i="1"/>
  <c r="H46" i="1"/>
  <c r="L46" i="1"/>
  <c r="F46" i="1"/>
  <c r="G46" i="1"/>
  <c r="D46" i="1"/>
  <c r="I47" i="1" l="1"/>
  <c r="U45" i="1"/>
  <c r="U44" i="1"/>
  <c r="U43" i="1"/>
  <c r="V45" i="1"/>
  <c r="P45" i="1"/>
  <c r="Q45" i="1"/>
  <c r="K45" i="1"/>
  <c r="H45" i="1"/>
  <c r="L45" i="1"/>
  <c r="G45" i="1"/>
  <c r="F45" i="1"/>
  <c r="D45" i="1"/>
  <c r="I46" i="1" l="1"/>
  <c r="V44" i="1"/>
  <c r="Q44" i="1"/>
  <c r="P44" i="1"/>
  <c r="L44" i="1"/>
  <c r="K44" i="1"/>
  <c r="H44" i="1"/>
  <c r="G44" i="1"/>
  <c r="F44" i="1"/>
  <c r="D44" i="1"/>
  <c r="I45" i="1" l="1"/>
  <c r="V43" i="1"/>
  <c r="P43" i="1"/>
  <c r="Q43" i="1"/>
  <c r="K43" i="1"/>
  <c r="H43" i="1"/>
  <c r="I44" i="1" s="1"/>
  <c r="L43" i="1"/>
  <c r="F43" i="1"/>
  <c r="G43" i="1"/>
  <c r="D43" i="1"/>
  <c r="V42" i="1" l="1"/>
  <c r="U42" i="1"/>
  <c r="U349" i="1" s="1"/>
  <c r="Q42" i="1"/>
  <c r="P42" i="1"/>
  <c r="P349" i="1" s="1"/>
  <c r="L42" i="1"/>
  <c r="K42" i="1"/>
  <c r="H42" i="1"/>
  <c r="G42" i="1"/>
  <c r="F42" i="1"/>
  <c r="F349" i="1" s="1"/>
  <c r="E362" i="1" s="1"/>
  <c r="D42" i="1"/>
  <c r="D349" i="1" s="1"/>
  <c r="C360" i="1" s="1"/>
  <c r="O360" i="1" l="1"/>
  <c r="O362" i="1"/>
  <c r="E360" i="1"/>
  <c r="E361" i="1"/>
  <c r="I43" i="1"/>
  <c r="V41" i="1"/>
  <c r="U41" i="1"/>
  <c r="P41" i="1"/>
  <c r="Q41" i="1"/>
  <c r="L41" i="1"/>
  <c r="K41" i="1"/>
  <c r="H41" i="1"/>
  <c r="I42" i="1" s="1"/>
  <c r="F41" i="1"/>
  <c r="G41" i="1"/>
  <c r="D41" i="1"/>
  <c r="V40" i="1" l="1"/>
  <c r="U40" i="1"/>
  <c r="Q40" i="1"/>
  <c r="P40" i="1"/>
  <c r="L40" i="1"/>
  <c r="H40" i="1"/>
  <c r="G40" i="1"/>
  <c r="F40" i="1"/>
  <c r="D40" i="1"/>
  <c r="I41" i="1" l="1"/>
  <c r="V39" i="1"/>
  <c r="U39" i="1"/>
  <c r="U38" i="1"/>
  <c r="P39" i="1"/>
  <c r="Q39" i="1"/>
  <c r="K39" i="1"/>
  <c r="H39" i="1"/>
  <c r="L39" i="1"/>
  <c r="G39" i="1"/>
  <c r="F39" i="1"/>
  <c r="D39" i="1"/>
  <c r="I40" i="1" l="1"/>
  <c r="V38" i="1"/>
  <c r="P38" i="1"/>
  <c r="Q38" i="1"/>
  <c r="N38" i="1"/>
  <c r="K38" i="1"/>
  <c r="H38" i="1"/>
  <c r="L38" i="1"/>
  <c r="F38" i="1"/>
  <c r="G38" i="1"/>
  <c r="D38" i="1"/>
  <c r="I39" i="1" l="1"/>
  <c r="V37" i="1"/>
  <c r="U37" i="1"/>
  <c r="P37" i="1"/>
  <c r="Q37" i="1"/>
  <c r="N37" i="1"/>
  <c r="K37" i="1"/>
  <c r="H37" i="1"/>
  <c r="L37" i="1"/>
  <c r="F37" i="1"/>
  <c r="G37" i="1"/>
  <c r="D37" i="1"/>
  <c r="I38" i="1" l="1"/>
  <c r="V36" i="1"/>
  <c r="U36" i="1"/>
  <c r="Q36" i="1"/>
  <c r="P36" i="1"/>
  <c r="N36" i="1"/>
  <c r="K36" i="1"/>
  <c r="H36" i="1"/>
  <c r="L36" i="1"/>
  <c r="F36" i="1"/>
  <c r="G36" i="1"/>
  <c r="D36" i="1"/>
  <c r="I37" i="1" l="1"/>
  <c r="U35" i="1"/>
  <c r="V35" i="1"/>
  <c r="P35" i="1"/>
  <c r="Q35" i="1"/>
  <c r="N35" i="1"/>
  <c r="K35" i="1"/>
  <c r="H35" i="1"/>
  <c r="L35" i="1"/>
  <c r="F35" i="1"/>
  <c r="G35" i="1"/>
  <c r="D35" i="1"/>
  <c r="I36" i="1" l="1"/>
  <c r="U34" i="1"/>
  <c r="V34" i="1"/>
  <c r="P34" i="1"/>
  <c r="Q34" i="1"/>
  <c r="N34" i="1"/>
  <c r="K34" i="1"/>
  <c r="H34" i="1"/>
  <c r="L34" i="1"/>
  <c r="F34" i="1"/>
  <c r="G34" i="1"/>
  <c r="D34" i="1"/>
  <c r="I35" i="1" l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V33" i="1"/>
  <c r="P33" i="1"/>
  <c r="Q33" i="1"/>
  <c r="N33" i="1"/>
  <c r="K33" i="1"/>
  <c r="H33" i="1"/>
  <c r="I34" i="1" s="1"/>
  <c r="L33" i="1"/>
  <c r="F33" i="1"/>
  <c r="G33" i="1"/>
  <c r="D33" i="1"/>
  <c r="V32" i="1" l="1"/>
  <c r="P32" i="1"/>
  <c r="Q32" i="1"/>
  <c r="N32" i="1"/>
  <c r="K32" i="1"/>
  <c r="H32" i="1"/>
  <c r="I33" i="1" s="1"/>
  <c r="L32" i="1"/>
  <c r="F32" i="1"/>
  <c r="G32" i="1"/>
  <c r="D32" i="1"/>
  <c r="V31" i="1" l="1"/>
  <c r="P31" i="1"/>
  <c r="Q31" i="1"/>
  <c r="N31" i="1"/>
  <c r="K31" i="1"/>
  <c r="H31" i="1"/>
  <c r="L31" i="1"/>
  <c r="F31" i="1"/>
  <c r="G31" i="1"/>
  <c r="D31" i="1"/>
  <c r="I32" i="1" l="1"/>
  <c r="V30" i="1"/>
  <c r="P30" i="1"/>
  <c r="N30" i="1"/>
  <c r="Q30" i="1"/>
  <c r="K30" i="1"/>
  <c r="H30" i="1"/>
  <c r="L30" i="1"/>
  <c r="F30" i="1"/>
  <c r="G30" i="1"/>
  <c r="D30" i="1"/>
  <c r="I31" i="1" l="1"/>
  <c r="V29" i="1"/>
  <c r="Q29" i="1"/>
  <c r="P29" i="1"/>
  <c r="N29" i="1"/>
  <c r="L29" i="1"/>
  <c r="K29" i="1"/>
  <c r="H29" i="1"/>
  <c r="I30" i="1" s="1"/>
  <c r="G29" i="1"/>
  <c r="F29" i="1"/>
  <c r="D29" i="1"/>
  <c r="V28" i="1" l="1"/>
  <c r="P28" i="1"/>
  <c r="Q28" i="1"/>
  <c r="N28" i="1"/>
  <c r="K28" i="1"/>
  <c r="H28" i="1"/>
  <c r="L28" i="1"/>
  <c r="F28" i="1"/>
  <c r="G28" i="1"/>
  <c r="D28" i="1"/>
  <c r="I29" i="1" l="1"/>
  <c r="V27" i="1"/>
  <c r="P27" i="1"/>
  <c r="Q27" i="1"/>
  <c r="N27" i="1"/>
  <c r="K27" i="1"/>
  <c r="H27" i="1"/>
  <c r="L27" i="1"/>
  <c r="F27" i="1"/>
  <c r="G27" i="1"/>
  <c r="D27" i="1"/>
  <c r="I28" i="1" l="1"/>
  <c r="V26" i="1"/>
  <c r="Q26" i="1"/>
  <c r="P26" i="1"/>
  <c r="N26" i="1"/>
  <c r="K26" i="1"/>
  <c r="H26" i="1"/>
  <c r="L26" i="1"/>
  <c r="F26" i="1"/>
  <c r="G26" i="1"/>
  <c r="D26" i="1"/>
  <c r="I27" i="1" l="1"/>
  <c r="V25" i="1"/>
  <c r="P25" i="1"/>
  <c r="Q25" i="1"/>
  <c r="N25" i="1"/>
  <c r="K25" i="1"/>
  <c r="H25" i="1"/>
  <c r="L25" i="1"/>
  <c r="F25" i="1"/>
  <c r="G25" i="1"/>
  <c r="D25" i="1"/>
  <c r="I26" i="1" l="1"/>
  <c r="V24" i="1"/>
  <c r="Q24" i="1"/>
  <c r="P24" i="1"/>
  <c r="N24" i="1"/>
  <c r="K24" i="1"/>
  <c r="H24" i="1"/>
  <c r="L24" i="1"/>
  <c r="F24" i="1"/>
  <c r="G24" i="1"/>
  <c r="D24" i="1"/>
  <c r="I25" i="1" l="1"/>
  <c r="V23" i="1"/>
  <c r="P23" i="1"/>
  <c r="Q23" i="1"/>
  <c r="N23" i="1"/>
  <c r="K23" i="1"/>
  <c r="H23" i="1"/>
  <c r="L23" i="1"/>
  <c r="F23" i="1"/>
  <c r="G23" i="1"/>
  <c r="D23" i="1"/>
  <c r="I24" i="1" l="1"/>
  <c r="V22" i="1"/>
  <c r="P22" i="1"/>
  <c r="Q22" i="1"/>
  <c r="N22" i="1"/>
  <c r="K22" i="1"/>
  <c r="H22" i="1"/>
  <c r="I23" i="1" s="1"/>
  <c r="L22" i="1"/>
  <c r="F22" i="1"/>
  <c r="G22" i="1"/>
  <c r="D22" i="1"/>
  <c r="V21" i="1" l="1"/>
  <c r="P21" i="1"/>
  <c r="Q21" i="1"/>
  <c r="N21" i="1"/>
  <c r="K21" i="1"/>
  <c r="H21" i="1"/>
  <c r="L21" i="1"/>
  <c r="F21" i="1"/>
  <c r="G21" i="1"/>
  <c r="D21" i="1"/>
  <c r="I22" i="1" l="1"/>
  <c r="V20" i="1"/>
  <c r="P20" i="1"/>
  <c r="Q20" i="1"/>
  <c r="N20" i="1"/>
  <c r="K20" i="1"/>
  <c r="H20" i="1"/>
  <c r="L20" i="1"/>
  <c r="F20" i="1"/>
  <c r="G20" i="1"/>
  <c r="D20" i="1"/>
  <c r="I21" i="1" l="1"/>
  <c r="V19" i="1"/>
  <c r="P19" i="1"/>
  <c r="Q19" i="1"/>
  <c r="N19" i="1"/>
  <c r="K19" i="1"/>
  <c r="H19" i="1"/>
  <c r="L19" i="1"/>
  <c r="F19" i="1"/>
  <c r="G19" i="1"/>
  <c r="D19" i="1"/>
  <c r="I20" i="1" l="1"/>
  <c r="P18" i="1"/>
  <c r="N18" i="1"/>
  <c r="K18" i="1"/>
  <c r="F18" i="1"/>
  <c r="D18" i="1"/>
  <c r="V18" i="1"/>
  <c r="Q18" i="1"/>
  <c r="L18" i="1"/>
  <c r="H18" i="1"/>
  <c r="G18" i="1"/>
  <c r="I19" i="1" l="1"/>
  <c r="V17" i="1"/>
  <c r="P17" i="1"/>
  <c r="Q17" i="1"/>
  <c r="N17" i="1"/>
  <c r="K17" i="1"/>
  <c r="K16" i="1"/>
  <c r="H17" i="1"/>
  <c r="L17" i="1"/>
  <c r="F17" i="1"/>
  <c r="G17" i="1"/>
  <c r="D17" i="1"/>
  <c r="I18" i="1" l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G7" i="1"/>
  <c r="H7" i="1"/>
  <c r="L7" i="1"/>
  <c r="Q7" i="1"/>
  <c r="V7" i="1"/>
  <c r="G2" i="1"/>
  <c r="H2" i="1"/>
  <c r="L2" i="1"/>
  <c r="Q2" i="1"/>
  <c r="G3" i="1"/>
  <c r="H3" i="1"/>
  <c r="L3" i="1"/>
  <c r="Q3" i="1"/>
  <c r="V3" i="1"/>
  <c r="G4" i="1"/>
  <c r="H4" i="1"/>
  <c r="L4" i="1"/>
  <c r="Q4" i="1"/>
  <c r="V4" i="1"/>
  <c r="G5" i="1"/>
  <c r="H5" i="1"/>
  <c r="L5" i="1"/>
  <c r="Q5" i="1"/>
  <c r="V5" i="1"/>
  <c r="V16" i="1"/>
  <c r="Q16" i="1"/>
  <c r="H16" i="1"/>
  <c r="L16" i="1"/>
  <c r="G16" i="1"/>
  <c r="V15" i="1"/>
  <c r="Q15" i="1"/>
  <c r="H15" i="1"/>
  <c r="L15" i="1"/>
  <c r="G15" i="1"/>
  <c r="I4" i="1" l="1"/>
  <c r="I3" i="1"/>
  <c r="I5" i="1"/>
  <c r="I16" i="1"/>
  <c r="I17" i="1"/>
  <c r="V14" i="1"/>
  <c r="Q14" i="1"/>
  <c r="H14" i="1"/>
  <c r="L14" i="1"/>
  <c r="G14" i="1"/>
  <c r="V13" i="1"/>
  <c r="Q13" i="1"/>
  <c r="H13" i="1"/>
  <c r="L13" i="1"/>
  <c r="G13" i="1"/>
  <c r="I14" i="1" l="1"/>
  <c r="I15" i="1"/>
  <c r="V12" i="1"/>
  <c r="Q12" i="1"/>
  <c r="H12" i="1"/>
  <c r="L12" i="1"/>
  <c r="G12" i="1"/>
  <c r="I13" i="1" l="1"/>
  <c r="V11" i="1"/>
  <c r="Q11" i="1"/>
  <c r="H11" i="1"/>
  <c r="L11" i="1"/>
  <c r="G11" i="1"/>
  <c r="I12" i="1" l="1"/>
  <c r="V10" i="1"/>
  <c r="Q10" i="1"/>
  <c r="H10" i="1"/>
  <c r="I11" i="1" s="1"/>
  <c r="L10" i="1"/>
  <c r="G10" i="1"/>
  <c r="Q9" i="1" l="1"/>
  <c r="H9" i="1"/>
  <c r="L9" i="1"/>
  <c r="G9" i="1"/>
  <c r="V9" i="1"/>
  <c r="I10" i="1" l="1"/>
  <c r="V8" i="1"/>
  <c r="Q8" i="1"/>
  <c r="H8" i="1"/>
  <c r="I8" i="1" s="1"/>
  <c r="L8" i="1"/>
  <c r="G8" i="1"/>
  <c r="I9" i="1" l="1"/>
  <c r="V6" i="1"/>
  <c r="Q6" i="1"/>
  <c r="H6" i="1"/>
  <c r="L6" i="1"/>
  <c r="G6" i="1"/>
  <c r="I6" i="1" l="1"/>
  <c r="I7" i="1"/>
  <c r="O197" i="1" l="1"/>
  <c r="C199" i="1"/>
  <c r="Q197" i="1" l="1"/>
  <c r="P198" i="1"/>
  <c r="P354" i="1" s="1"/>
  <c r="G199" i="1"/>
  <c r="L199" i="1"/>
  <c r="D200" i="1"/>
  <c r="D354" i="1" s="1"/>
  <c r="O361" i="1" l="1"/>
  <c r="O366" i="1"/>
  <c r="C361" i="1"/>
  <c r="C366" i="1" l="1"/>
  <c r="U207" i="1"/>
  <c r="U354" i="1" s="1"/>
  <c r="C362" i="1" l="1"/>
</calcChain>
</file>

<file path=xl/sharedStrings.xml><?xml version="1.0" encoding="utf-8"?>
<sst xmlns="http://schemas.openxmlformats.org/spreadsheetml/2006/main" count="423" uniqueCount="153">
  <si>
    <t>Date</t>
  </si>
  <si>
    <t>Time</t>
  </si>
  <si>
    <t>Cases</t>
  </si>
  <si>
    <t>Deaths</t>
  </si>
  <si>
    <t>Death Rate</t>
  </si>
  <si>
    <t>11:30 MDT</t>
  </si>
  <si>
    <t>Recovered</t>
  </si>
  <si>
    <t>Active</t>
  </si>
  <si>
    <t>US Cases</t>
  </si>
  <si>
    <t>US Deaths</t>
  </si>
  <si>
    <t>US Death Rate</t>
  </si>
  <si>
    <t>Colorado</t>
  </si>
  <si>
    <t>Death</t>
  </si>
  <si>
    <t>Colorado Death Rate</t>
  </si>
  <si>
    <t>8:02 MDT</t>
  </si>
  <si>
    <t>5:58 MDT</t>
  </si>
  <si>
    <t>6:34 MDT</t>
  </si>
  <si>
    <t>5:49 MDT</t>
  </si>
  <si>
    <t>6:31 MDT</t>
  </si>
  <si>
    <t>07:07 MDT</t>
  </si>
  <si>
    <t>7:03 MDT</t>
  </si>
  <si>
    <t>07:19 MDT</t>
  </si>
  <si>
    <t>6:14 MDT</t>
  </si>
  <si>
    <t>Recovery Rate</t>
  </si>
  <si>
    <t>06:17 MDT</t>
  </si>
  <si>
    <t>07:49  MDT</t>
  </si>
  <si>
    <t xml:space="preserve">6:15 MDT </t>
  </si>
  <si>
    <t>6:47 MDT</t>
  </si>
  <si>
    <t>Increase in 24 Hours</t>
  </si>
  <si>
    <t>N/A</t>
  </si>
  <si>
    <t>6:49 MDT</t>
  </si>
  <si>
    <t>6:41 MDT</t>
  </si>
  <si>
    <t>6:19 MDT</t>
  </si>
  <si>
    <t>6:05 MDT</t>
  </si>
  <si>
    <t>6:32 MDT</t>
  </si>
  <si>
    <t>6:26 MDT</t>
  </si>
  <si>
    <t>6:24 MDT</t>
  </si>
  <si>
    <t>6:36 MDT</t>
  </si>
  <si>
    <t xml:space="preserve">6:45 MDT </t>
  </si>
  <si>
    <t>6:30 MDT</t>
  </si>
  <si>
    <t>6:09 MDT</t>
  </si>
  <si>
    <t>6:27 MDT</t>
  </si>
  <si>
    <t>6:29 MDT</t>
  </si>
  <si>
    <t>6:46 MDT</t>
  </si>
  <si>
    <t>6:00 MDT</t>
  </si>
  <si>
    <t>7:30 MDT</t>
  </si>
  <si>
    <t>6:35 MDT</t>
  </si>
  <si>
    <t>6:33 MDT</t>
  </si>
  <si>
    <t xml:space="preserve"> </t>
  </si>
  <si>
    <t xml:space="preserve">6:32 MDT </t>
  </si>
  <si>
    <t>6:42 MDT</t>
  </si>
  <si>
    <t>6:52 MDT</t>
  </si>
  <si>
    <t>6:43 MDT</t>
  </si>
  <si>
    <t>6:45:MDT</t>
  </si>
  <si>
    <t>6:50 MDT</t>
  </si>
  <si>
    <t>6:48 MDT</t>
  </si>
  <si>
    <t>7:49 MDT</t>
  </si>
  <si>
    <t>7:34 MDT</t>
  </si>
  <si>
    <t>6:44 MDT</t>
  </si>
  <si>
    <t>6:20 MDT</t>
  </si>
  <si>
    <t>6:40 MDT</t>
  </si>
  <si>
    <t>6:54 MDT</t>
  </si>
  <si>
    <t>7:07 MDT</t>
  </si>
  <si>
    <t xml:space="preserve">6:33 MDT </t>
  </si>
  <si>
    <t>7:01 MDT</t>
  </si>
  <si>
    <t>7:23 MDT</t>
  </si>
  <si>
    <t>6:22 MDT</t>
  </si>
  <si>
    <t>7:04 MDT</t>
  </si>
  <si>
    <t>6:16 MDD</t>
  </si>
  <si>
    <t>13:31 MDT</t>
  </si>
  <si>
    <t>5:44 MDT</t>
  </si>
  <si>
    <t>6:10 MDT</t>
  </si>
  <si>
    <t>June Averages</t>
  </si>
  <si>
    <t>6:37 MDT</t>
  </si>
  <si>
    <t>6:28 MDT</t>
  </si>
  <si>
    <t>7:14 MDT</t>
  </si>
  <si>
    <t>5:38 MDT</t>
  </si>
  <si>
    <t xml:space="preserve">6:38 MDT </t>
  </si>
  <si>
    <t>6:28  MDT</t>
  </si>
  <si>
    <t>7:59  MDT</t>
  </si>
  <si>
    <t>6:18 MDT</t>
  </si>
  <si>
    <t>6:23 MDT</t>
  </si>
  <si>
    <t>6:39 MDT</t>
  </si>
  <si>
    <t>6:17 MDT</t>
  </si>
  <si>
    <t>July Averages</t>
  </si>
  <si>
    <t>6:59 MDT</t>
  </si>
  <si>
    <t>6:51 MDT</t>
  </si>
  <si>
    <t>August Averages</t>
  </si>
  <si>
    <t xml:space="preserve">6:36 MDT </t>
  </si>
  <si>
    <t xml:space="preserve">6:47 MDT </t>
  </si>
  <si>
    <t>May Averages</t>
  </si>
  <si>
    <t>June vs July</t>
  </si>
  <si>
    <t>6:58:00 MDT</t>
  </si>
  <si>
    <t>8/14/20202</t>
  </si>
  <si>
    <t>June vs. August</t>
  </si>
  <si>
    <t>6:01 MDT</t>
  </si>
  <si>
    <t>6:58 MDT</t>
  </si>
  <si>
    <t>6:55 MDT</t>
  </si>
  <si>
    <t>September Averages</t>
  </si>
  <si>
    <t>June vs. September</t>
  </si>
  <si>
    <t>5:57 MDT</t>
  </si>
  <si>
    <t>6:45 MDT</t>
  </si>
  <si>
    <t>16:45 MDT</t>
  </si>
  <si>
    <t>6:51:00 MDT</t>
  </si>
  <si>
    <t>8:09 MDT</t>
  </si>
  <si>
    <t>6:21 MDT</t>
  </si>
  <si>
    <t>6:56 MDT</t>
  </si>
  <si>
    <t>6:57 MDT</t>
  </si>
  <si>
    <t>May vs. September</t>
  </si>
  <si>
    <t>May vs. October</t>
  </si>
  <si>
    <t>June vs. October</t>
  </si>
  <si>
    <t>October Averages</t>
  </si>
  <si>
    <t>6:45  MDt</t>
  </si>
  <si>
    <t>7:15 MDT</t>
  </si>
  <si>
    <t>7:24 MDT</t>
  </si>
  <si>
    <t>6:15 MDT</t>
  </si>
  <si>
    <t>8:12 MDT</t>
  </si>
  <si>
    <t>8:15 MDT</t>
  </si>
  <si>
    <t>November Averages</t>
  </si>
  <si>
    <t>June vs. November</t>
  </si>
  <si>
    <t>4 AM MDT</t>
  </si>
  <si>
    <t>Averaged</t>
  </si>
  <si>
    <t>12:00 MDT</t>
  </si>
  <si>
    <t>May vs. November</t>
  </si>
  <si>
    <t>4:55 MDT</t>
  </si>
  <si>
    <t>7:12 MDT</t>
  </si>
  <si>
    <t>8:21 MDT</t>
  </si>
  <si>
    <t>7:45 MDT</t>
  </si>
  <si>
    <t>7:16 MDT</t>
  </si>
  <si>
    <t>7:02 MDT</t>
  </si>
  <si>
    <t>7:25 MDT</t>
  </si>
  <si>
    <t>7:32 MDTR</t>
  </si>
  <si>
    <t>December Averages</t>
  </si>
  <si>
    <t>June vs. December</t>
  </si>
  <si>
    <t>6:40  MDT</t>
  </si>
  <si>
    <t>6:55  MDT</t>
  </si>
  <si>
    <t>6:56  MDT</t>
  </si>
  <si>
    <t>6:45  MDT</t>
  </si>
  <si>
    <t>January Averages</t>
  </si>
  <si>
    <t>June vs. January</t>
  </si>
  <si>
    <t>7:05 MDT</t>
  </si>
  <si>
    <t xml:space="preserve">6:59 MDT </t>
  </si>
  <si>
    <t>6:59 MDt</t>
  </si>
  <si>
    <t>7:10 MDT</t>
  </si>
  <si>
    <t>7:02 MDt</t>
  </si>
  <si>
    <t>8:50  MDT</t>
  </si>
  <si>
    <t>Calculated</t>
  </si>
  <si>
    <t>February Average</t>
  </si>
  <si>
    <t>June vs. February</t>
  </si>
  <si>
    <t>4:45 MDT</t>
  </si>
  <si>
    <t>8:54 MDT</t>
  </si>
  <si>
    <t>7:22 MDT</t>
  </si>
  <si>
    <t>7:21 MDT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</si>
</sst>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/>
    <xf numFmtId="20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10" fontId="2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B612-3BB9-4F0A-AED3-5E4BF603AE96}">
  <dimension ref="A1:X370"/>
  <sheetViews>
    <sheetView tabSelected="1" topLeftCell="A319" zoomScale="98" zoomScaleNormal="98" workbookViewId="0">
      <selection activeCell="A133" sqref="A133:XFD133"/>
    </sheetView>
  </sheetViews>
  <sheetFormatPr defaultRowHeight="15" x14ac:dyDescent="0.25"/>
  <cols>
    <col min="1" max="1" width="13.7109375" bestFit="1" customWidth="1"/>
    <col min="2" max="2" width="20.85546875" style="1" customWidth="1"/>
    <col min="3" max="3" width="14.140625" bestFit="1" customWidth="1"/>
    <col min="4" max="4" width="22" bestFit="1" customWidth="1"/>
    <col min="5" max="5" width="11.42578125" bestFit="1" customWidth="1"/>
    <col min="6" max="6" width="22" bestFit="1" customWidth="1"/>
    <col min="7" max="7" width="12.140625" bestFit="1" customWidth="1"/>
    <col min="8" max="8" width="14.42578125" customWidth="1"/>
    <col min="9" max="9" width="22.7109375" customWidth="1"/>
    <col min="10" max="10" width="14.42578125" bestFit="1" customWidth="1"/>
    <col min="11" max="11" width="22" bestFit="1" customWidth="1"/>
    <col min="12" max="12" width="15.42578125" bestFit="1" customWidth="1"/>
    <col min="13" max="13" width="14" bestFit="1" customWidth="1"/>
    <col min="14" max="14" width="22" bestFit="1" customWidth="1"/>
    <col min="15" max="15" width="11.42578125" bestFit="1" customWidth="1"/>
    <col min="16" max="16" width="22" bestFit="1" customWidth="1"/>
    <col min="17" max="17" width="15.5703125" bestFit="1" customWidth="1"/>
    <col min="18" max="18" width="14.28515625" bestFit="1" customWidth="1"/>
    <col min="19" max="19" width="14.28515625" customWidth="1"/>
    <col min="20" max="20" width="11" customWidth="1"/>
    <col min="21" max="21" width="14.42578125" customWidth="1"/>
    <col min="22" max="22" width="24.28515625" bestFit="1" customWidth="1"/>
  </cols>
  <sheetData>
    <row r="1" spans="1:22" ht="17.25" x14ac:dyDescent="0.3">
      <c r="A1" s="6" t="s">
        <v>0</v>
      </c>
      <c r="B1" s="7" t="s">
        <v>1</v>
      </c>
      <c r="C1" s="6" t="s">
        <v>2</v>
      </c>
      <c r="D1" s="6" t="s">
        <v>28</v>
      </c>
      <c r="E1" s="6" t="s">
        <v>3</v>
      </c>
      <c r="F1" s="6" t="s">
        <v>28</v>
      </c>
      <c r="G1" s="6" t="s">
        <v>4</v>
      </c>
      <c r="H1" s="6" t="s">
        <v>7</v>
      </c>
      <c r="I1" s="6" t="s">
        <v>28</v>
      </c>
      <c r="J1" s="6" t="s">
        <v>6</v>
      </c>
      <c r="K1" s="6" t="s">
        <v>28</v>
      </c>
      <c r="L1" s="6" t="s">
        <v>23</v>
      </c>
      <c r="M1" s="6" t="s">
        <v>8</v>
      </c>
      <c r="N1" s="6" t="s">
        <v>28</v>
      </c>
      <c r="O1" s="6" t="s">
        <v>9</v>
      </c>
      <c r="P1" s="6" t="s">
        <v>28</v>
      </c>
      <c r="Q1" s="6" t="s">
        <v>10</v>
      </c>
      <c r="R1" s="2" t="s">
        <v>11</v>
      </c>
      <c r="S1" s="2"/>
      <c r="T1" s="2" t="s">
        <v>12</v>
      </c>
      <c r="U1" s="2"/>
      <c r="V1" s="2" t="s">
        <v>13</v>
      </c>
    </row>
    <row r="2" spans="1:22" ht="17.25" x14ac:dyDescent="0.3">
      <c r="A2" s="8">
        <v>43912</v>
      </c>
      <c r="B2" s="9" t="s">
        <v>5</v>
      </c>
      <c r="C2" s="10">
        <v>332134</v>
      </c>
      <c r="D2" s="11" t="s">
        <v>29</v>
      </c>
      <c r="E2" s="10">
        <v>14436</v>
      </c>
      <c r="F2" s="11" t="s">
        <v>29</v>
      </c>
      <c r="G2" s="12">
        <f t="shared" ref="G2:G17" si="0">SUM(E2/C2)</f>
        <v>4.3464384856714458E-2</v>
      </c>
      <c r="H2" s="11">
        <f t="shared" ref="H2:H17" si="1">SUM(C2-E2-J2)</f>
        <v>220740</v>
      </c>
      <c r="I2" s="11" t="s">
        <v>29</v>
      </c>
      <c r="J2" s="11">
        <v>96958</v>
      </c>
      <c r="K2" s="11" t="s">
        <v>29</v>
      </c>
      <c r="L2" s="12">
        <f t="shared" ref="L2:L17" si="2">SUM(J2/C2)</f>
        <v>0.29192434378895266</v>
      </c>
      <c r="M2" s="11">
        <v>35804</v>
      </c>
      <c r="N2" s="11" t="s">
        <v>29</v>
      </c>
      <c r="O2" s="11">
        <v>396</v>
      </c>
      <c r="P2" s="11" t="s">
        <v>29</v>
      </c>
      <c r="Q2" s="12">
        <f t="shared" ref="Q2:Q17" si="3">SUM(O2/M2)</f>
        <v>1.1060216735560272E-2</v>
      </c>
      <c r="R2" s="4"/>
      <c r="S2" s="4"/>
      <c r="T2" s="4"/>
      <c r="U2" s="11" t="s">
        <v>29</v>
      </c>
      <c r="V2" s="4"/>
    </row>
    <row r="3" spans="1:22" ht="17.25" x14ac:dyDescent="0.3">
      <c r="A3" s="8">
        <v>43913</v>
      </c>
      <c r="B3" s="7" t="s">
        <v>14</v>
      </c>
      <c r="C3" s="10">
        <v>351705</v>
      </c>
      <c r="D3" s="10">
        <f t="shared" ref="D3:D28" si="4">SUM(C3-C2)</f>
        <v>19571</v>
      </c>
      <c r="E3" s="10">
        <v>15361</v>
      </c>
      <c r="F3" s="10">
        <f t="shared" ref="F3:F28" si="5">SUM(E3-E2)</f>
        <v>925</v>
      </c>
      <c r="G3" s="13">
        <f t="shared" si="0"/>
        <v>4.367580785032911E-2</v>
      </c>
      <c r="H3" s="10">
        <f t="shared" si="1"/>
        <v>235742</v>
      </c>
      <c r="I3" s="10">
        <f t="shared" ref="I3:I28" si="6">SUM(H3-H2)</f>
        <v>15002</v>
      </c>
      <c r="J3" s="10">
        <v>100602</v>
      </c>
      <c r="K3" s="10">
        <f t="shared" ref="K3:K28" si="7">SUM(J3-J2)</f>
        <v>3644</v>
      </c>
      <c r="L3" s="13">
        <f t="shared" si="2"/>
        <v>0.28604085810551455</v>
      </c>
      <c r="M3" s="10">
        <v>38609</v>
      </c>
      <c r="N3" s="10">
        <f t="shared" ref="N3:N28" si="8">SUM(M3-M2)</f>
        <v>2805</v>
      </c>
      <c r="O3" s="10">
        <v>475</v>
      </c>
      <c r="P3" s="10">
        <f t="shared" ref="P3:P28" si="9">SUM(O3-O2)</f>
        <v>79</v>
      </c>
      <c r="Q3" s="13">
        <f t="shared" si="3"/>
        <v>1.2302830946152452E-2</v>
      </c>
      <c r="R3" s="3">
        <v>503</v>
      </c>
      <c r="S3" s="3">
        <f t="shared" ref="S3:S66" si="10">SUM(R3-R2)</f>
        <v>503</v>
      </c>
      <c r="T3" s="4">
        <v>7</v>
      </c>
      <c r="U3" s="10">
        <f t="shared" ref="U3:U39" si="11">SUM(T3-T2)</f>
        <v>7</v>
      </c>
      <c r="V3" s="5">
        <f t="shared" ref="V3:V10" si="12">SUM(T3/R3)</f>
        <v>1.3916500994035786E-2</v>
      </c>
    </row>
    <row r="4" spans="1:22" ht="17.25" x14ac:dyDescent="0.3">
      <c r="A4" s="8">
        <v>43914</v>
      </c>
      <c r="B4" s="7" t="s">
        <v>15</v>
      </c>
      <c r="C4" s="10">
        <v>384428</v>
      </c>
      <c r="D4" s="10">
        <f t="shared" si="4"/>
        <v>32723</v>
      </c>
      <c r="E4" s="10">
        <v>16591</v>
      </c>
      <c r="F4" s="10">
        <f t="shared" si="5"/>
        <v>1230</v>
      </c>
      <c r="G4" s="13">
        <f t="shared" si="0"/>
        <v>4.3157626395579927E-2</v>
      </c>
      <c r="H4" s="10">
        <f t="shared" si="1"/>
        <v>265301</v>
      </c>
      <c r="I4" s="10">
        <f t="shared" si="6"/>
        <v>29559</v>
      </c>
      <c r="J4" s="10">
        <v>102536</v>
      </c>
      <c r="K4" s="10">
        <f t="shared" si="7"/>
        <v>1934</v>
      </c>
      <c r="L4" s="13">
        <f t="shared" si="2"/>
        <v>0.2667235477124455</v>
      </c>
      <c r="M4" s="10">
        <v>46455</v>
      </c>
      <c r="N4" s="10">
        <f t="shared" si="8"/>
        <v>7846</v>
      </c>
      <c r="O4" s="10">
        <v>593</v>
      </c>
      <c r="P4" s="10">
        <f t="shared" si="9"/>
        <v>118</v>
      </c>
      <c r="Q4" s="13">
        <f t="shared" si="3"/>
        <v>1.2765041437950705E-2</v>
      </c>
      <c r="R4" s="3">
        <v>723</v>
      </c>
      <c r="S4" s="3">
        <f t="shared" si="10"/>
        <v>220</v>
      </c>
      <c r="T4" s="3">
        <v>7</v>
      </c>
      <c r="U4" s="10">
        <f t="shared" si="11"/>
        <v>0</v>
      </c>
      <c r="V4" s="5">
        <f t="shared" si="12"/>
        <v>9.6818810511756573E-3</v>
      </c>
    </row>
    <row r="5" spans="1:22" ht="17.25" x14ac:dyDescent="0.3">
      <c r="A5" s="8">
        <v>43915</v>
      </c>
      <c r="B5" s="7" t="s">
        <v>16</v>
      </c>
      <c r="C5" s="10">
        <v>433172</v>
      </c>
      <c r="D5" s="10">
        <f t="shared" si="4"/>
        <v>48744</v>
      </c>
      <c r="E5" s="10">
        <v>19677</v>
      </c>
      <c r="F5" s="10">
        <f t="shared" si="5"/>
        <v>3086</v>
      </c>
      <c r="G5" s="13">
        <f t="shared" si="0"/>
        <v>4.5425373754536306E-2</v>
      </c>
      <c r="H5" s="10">
        <f t="shared" si="1"/>
        <v>301757</v>
      </c>
      <c r="I5" s="10">
        <f t="shared" si="6"/>
        <v>36456</v>
      </c>
      <c r="J5" s="10">
        <v>111738</v>
      </c>
      <c r="K5" s="10">
        <f t="shared" si="7"/>
        <v>9202</v>
      </c>
      <c r="L5" s="13">
        <f t="shared" si="2"/>
        <v>0.25795296094853776</v>
      </c>
      <c r="M5" s="10">
        <v>55330</v>
      </c>
      <c r="N5" s="10">
        <f t="shared" si="8"/>
        <v>8875</v>
      </c>
      <c r="O5" s="10">
        <v>804</v>
      </c>
      <c r="P5" s="10">
        <f t="shared" si="9"/>
        <v>211</v>
      </c>
      <c r="Q5" s="13">
        <f t="shared" si="3"/>
        <v>1.453099584312308E-2</v>
      </c>
      <c r="R5" s="3">
        <v>912</v>
      </c>
      <c r="S5" s="3">
        <f t="shared" si="10"/>
        <v>189</v>
      </c>
      <c r="T5" s="3">
        <v>7</v>
      </c>
      <c r="U5" s="10">
        <f t="shared" si="11"/>
        <v>0</v>
      </c>
      <c r="V5" s="5">
        <f t="shared" si="12"/>
        <v>7.6754385964912276E-3</v>
      </c>
    </row>
    <row r="6" spans="1:22" ht="17.25" x14ac:dyDescent="0.3">
      <c r="A6" s="8">
        <v>43916</v>
      </c>
      <c r="B6" s="7" t="s">
        <v>17</v>
      </c>
      <c r="C6" s="10">
        <v>486592</v>
      </c>
      <c r="D6" s="10">
        <f t="shared" si="4"/>
        <v>53420</v>
      </c>
      <c r="E6" s="10">
        <v>22020</v>
      </c>
      <c r="F6" s="10">
        <f t="shared" si="5"/>
        <v>2343</v>
      </c>
      <c r="G6" s="13">
        <f t="shared" si="0"/>
        <v>4.5253518348020522E-2</v>
      </c>
      <c r="H6" s="10">
        <f t="shared" si="1"/>
        <v>349859</v>
      </c>
      <c r="I6" s="10">
        <f t="shared" si="6"/>
        <v>48102</v>
      </c>
      <c r="J6" s="10">
        <v>114713</v>
      </c>
      <c r="K6" s="10">
        <f t="shared" si="7"/>
        <v>2975</v>
      </c>
      <c r="L6" s="13">
        <f t="shared" si="2"/>
        <v>0.23574781336314612</v>
      </c>
      <c r="M6" s="10">
        <v>69219</v>
      </c>
      <c r="N6" s="10">
        <f t="shared" si="8"/>
        <v>13889</v>
      </c>
      <c r="O6" s="10">
        <v>1020</v>
      </c>
      <c r="P6" s="10">
        <f t="shared" si="9"/>
        <v>216</v>
      </c>
      <c r="Q6" s="13">
        <f t="shared" si="3"/>
        <v>1.4735838425865731E-2</v>
      </c>
      <c r="R6" s="3">
        <v>1086</v>
      </c>
      <c r="S6" s="3">
        <f t="shared" si="10"/>
        <v>174</v>
      </c>
      <c r="T6" s="3">
        <v>20</v>
      </c>
      <c r="U6" s="10">
        <f t="shared" si="11"/>
        <v>13</v>
      </c>
      <c r="V6" s="5">
        <f t="shared" si="12"/>
        <v>1.841620626151013E-2</v>
      </c>
    </row>
    <row r="7" spans="1:22" ht="17.25" x14ac:dyDescent="0.3">
      <c r="A7" s="8">
        <v>43917</v>
      </c>
      <c r="B7" s="7" t="s">
        <v>18</v>
      </c>
      <c r="C7" s="10">
        <v>529614</v>
      </c>
      <c r="D7" s="10">
        <f t="shared" si="4"/>
        <v>43022</v>
      </c>
      <c r="E7" s="10">
        <v>23714</v>
      </c>
      <c r="F7" s="10">
        <f t="shared" si="5"/>
        <v>1694</v>
      </c>
      <c r="G7" s="13">
        <f t="shared" si="0"/>
        <v>4.4776006676560662E-2</v>
      </c>
      <c r="H7" s="10">
        <f t="shared" si="1"/>
        <v>384446</v>
      </c>
      <c r="I7" s="10">
        <f t="shared" si="6"/>
        <v>34587</v>
      </c>
      <c r="J7" s="10">
        <v>121454</v>
      </c>
      <c r="K7" s="10">
        <f t="shared" si="7"/>
        <v>6741</v>
      </c>
      <c r="L7" s="13">
        <f t="shared" si="2"/>
        <v>0.22932550876676222</v>
      </c>
      <c r="M7" s="10">
        <v>83545</v>
      </c>
      <c r="N7" s="10">
        <f t="shared" si="8"/>
        <v>14326</v>
      </c>
      <c r="O7" s="10">
        <v>1201</v>
      </c>
      <c r="P7" s="10">
        <f t="shared" si="9"/>
        <v>181</v>
      </c>
      <c r="Q7" s="13">
        <f t="shared" si="3"/>
        <v>1.4375486264887187E-2</v>
      </c>
      <c r="R7" s="3">
        <v>1430</v>
      </c>
      <c r="S7" s="3">
        <f t="shared" si="10"/>
        <v>344</v>
      </c>
      <c r="T7" s="3">
        <v>24</v>
      </c>
      <c r="U7" s="10">
        <f t="shared" si="11"/>
        <v>4</v>
      </c>
      <c r="V7" s="5">
        <f t="shared" si="12"/>
        <v>1.6783216783216783E-2</v>
      </c>
    </row>
    <row r="8" spans="1:22" ht="17.25" x14ac:dyDescent="0.3">
      <c r="A8" s="8">
        <v>43918</v>
      </c>
      <c r="B8" s="7" t="s">
        <v>19</v>
      </c>
      <c r="C8" s="10">
        <v>597252</v>
      </c>
      <c r="D8" s="10">
        <f t="shared" si="4"/>
        <v>67638</v>
      </c>
      <c r="E8" s="10">
        <v>27365</v>
      </c>
      <c r="F8" s="10">
        <f t="shared" si="5"/>
        <v>3651</v>
      </c>
      <c r="G8" s="13">
        <f t="shared" si="0"/>
        <v>4.5818180600483545E-2</v>
      </c>
      <c r="H8" s="10">
        <f t="shared" si="1"/>
        <v>436524</v>
      </c>
      <c r="I8" s="10">
        <f t="shared" si="6"/>
        <v>52078</v>
      </c>
      <c r="J8" s="10">
        <v>133363</v>
      </c>
      <c r="K8" s="10">
        <f t="shared" si="7"/>
        <v>11909</v>
      </c>
      <c r="L8" s="13">
        <f t="shared" si="2"/>
        <v>0.22329435481170426</v>
      </c>
      <c r="M8" s="10">
        <v>104671</v>
      </c>
      <c r="N8" s="10">
        <f t="shared" si="8"/>
        <v>21126</v>
      </c>
      <c r="O8" s="10">
        <v>1711</v>
      </c>
      <c r="P8" s="10">
        <f t="shared" si="9"/>
        <v>510</v>
      </c>
      <c r="Q8" s="13">
        <f t="shared" si="3"/>
        <v>1.6346456993818727E-2</v>
      </c>
      <c r="R8" s="3">
        <v>1734</v>
      </c>
      <c r="S8" s="3">
        <f t="shared" si="10"/>
        <v>304</v>
      </c>
      <c r="T8" s="3">
        <v>31</v>
      </c>
      <c r="U8" s="10">
        <f t="shared" si="11"/>
        <v>7</v>
      </c>
      <c r="V8" s="5">
        <f t="shared" si="12"/>
        <v>1.7877739331026529E-2</v>
      </c>
    </row>
    <row r="9" spans="1:22" ht="17.25" x14ac:dyDescent="0.3">
      <c r="A9" s="8">
        <v>43919</v>
      </c>
      <c r="B9" s="7" t="s">
        <v>20</v>
      </c>
      <c r="C9" s="10">
        <v>678857</v>
      </c>
      <c r="D9" s="10">
        <f t="shared" si="4"/>
        <v>81605</v>
      </c>
      <c r="E9" s="10">
        <v>31776</v>
      </c>
      <c r="F9" s="10">
        <f t="shared" si="5"/>
        <v>4411</v>
      </c>
      <c r="G9" s="13">
        <f t="shared" si="0"/>
        <v>4.6808090658268235E-2</v>
      </c>
      <c r="H9" s="10">
        <f t="shared" si="1"/>
        <v>505165</v>
      </c>
      <c r="I9" s="10">
        <f t="shared" si="6"/>
        <v>68641</v>
      </c>
      <c r="J9" s="10">
        <v>141916</v>
      </c>
      <c r="K9" s="10">
        <f t="shared" si="7"/>
        <v>8553</v>
      </c>
      <c r="L9" s="13">
        <f t="shared" si="2"/>
        <v>0.20905139079364285</v>
      </c>
      <c r="M9" s="10">
        <v>124697</v>
      </c>
      <c r="N9" s="10">
        <f t="shared" si="8"/>
        <v>20026</v>
      </c>
      <c r="O9" s="10">
        <v>2227</v>
      </c>
      <c r="P9" s="10">
        <f t="shared" si="9"/>
        <v>516</v>
      </c>
      <c r="Q9" s="13">
        <f t="shared" si="3"/>
        <v>1.7859290921192972E-2</v>
      </c>
      <c r="R9" s="3">
        <v>2061</v>
      </c>
      <c r="S9" s="3">
        <f t="shared" si="10"/>
        <v>327</v>
      </c>
      <c r="T9" s="3">
        <v>44</v>
      </c>
      <c r="U9" s="10">
        <f t="shared" si="11"/>
        <v>13</v>
      </c>
      <c r="V9" s="5">
        <f t="shared" si="12"/>
        <v>2.1348859776807377E-2</v>
      </c>
    </row>
    <row r="10" spans="1:22" ht="17.25" x14ac:dyDescent="0.3">
      <c r="A10" s="8">
        <v>43920</v>
      </c>
      <c r="B10" s="7" t="s">
        <v>21</v>
      </c>
      <c r="C10" s="10">
        <v>734063</v>
      </c>
      <c r="D10" s="10">
        <f t="shared" si="4"/>
        <v>55206</v>
      </c>
      <c r="E10" s="10">
        <v>34822</v>
      </c>
      <c r="F10" s="10">
        <f t="shared" si="5"/>
        <v>3046</v>
      </c>
      <c r="G10" s="13">
        <f t="shared" si="0"/>
        <v>4.7437345295975958E-2</v>
      </c>
      <c r="H10" s="10">
        <f t="shared" si="1"/>
        <v>547452</v>
      </c>
      <c r="I10" s="10">
        <f t="shared" si="6"/>
        <v>42287</v>
      </c>
      <c r="J10" s="10">
        <v>151789</v>
      </c>
      <c r="K10" s="10">
        <f t="shared" si="7"/>
        <v>9873</v>
      </c>
      <c r="L10" s="13">
        <f t="shared" si="2"/>
        <v>0.20677925464163158</v>
      </c>
      <c r="M10" s="10">
        <v>142410</v>
      </c>
      <c r="N10" s="10">
        <f t="shared" si="8"/>
        <v>17713</v>
      </c>
      <c r="O10" s="10">
        <v>2509</v>
      </c>
      <c r="P10" s="10">
        <f t="shared" si="9"/>
        <v>282</v>
      </c>
      <c r="Q10" s="13">
        <f t="shared" si="3"/>
        <v>1.7618144793202725E-2</v>
      </c>
      <c r="R10" s="3">
        <v>2260</v>
      </c>
      <c r="S10" s="3">
        <f t="shared" si="10"/>
        <v>199</v>
      </c>
      <c r="T10" s="3">
        <v>47</v>
      </c>
      <c r="U10" s="10">
        <f t="shared" si="11"/>
        <v>3</v>
      </c>
      <c r="V10" s="5">
        <f t="shared" si="12"/>
        <v>2.079646017699115E-2</v>
      </c>
    </row>
    <row r="11" spans="1:22" ht="17.25" x14ac:dyDescent="0.3">
      <c r="A11" s="8">
        <v>43921</v>
      </c>
      <c r="B11" s="7" t="s">
        <v>22</v>
      </c>
      <c r="C11" s="10">
        <v>801117</v>
      </c>
      <c r="D11" s="10">
        <f t="shared" si="4"/>
        <v>67054</v>
      </c>
      <c r="E11" s="10">
        <v>38540</v>
      </c>
      <c r="F11" s="10">
        <f t="shared" si="5"/>
        <v>3718</v>
      </c>
      <c r="G11" s="13">
        <f t="shared" si="0"/>
        <v>4.8107829443140016E-2</v>
      </c>
      <c r="H11" s="10">
        <f t="shared" si="1"/>
        <v>601035</v>
      </c>
      <c r="I11" s="10">
        <f t="shared" si="6"/>
        <v>53583</v>
      </c>
      <c r="J11" s="10">
        <v>161542</v>
      </c>
      <c r="K11" s="10">
        <f t="shared" si="7"/>
        <v>9753</v>
      </c>
      <c r="L11" s="13">
        <f t="shared" si="2"/>
        <v>0.20164595183974376</v>
      </c>
      <c r="M11" s="10">
        <v>164406</v>
      </c>
      <c r="N11" s="10">
        <f t="shared" si="8"/>
        <v>21996</v>
      </c>
      <c r="O11" s="10">
        <v>3172</v>
      </c>
      <c r="P11" s="10">
        <f t="shared" si="9"/>
        <v>663</v>
      </c>
      <c r="Q11" s="13">
        <f t="shared" si="3"/>
        <v>1.929369974331837E-2</v>
      </c>
      <c r="R11" s="3">
        <v>2627</v>
      </c>
      <c r="S11" s="3">
        <f t="shared" si="10"/>
        <v>367</v>
      </c>
      <c r="T11" s="3">
        <v>51</v>
      </c>
      <c r="U11" s="10">
        <f t="shared" si="11"/>
        <v>4</v>
      </c>
      <c r="V11" s="5">
        <f t="shared" ref="V11:V17" si="13">SUM(T11/R11)</f>
        <v>1.9413779977160258E-2</v>
      </c>
    </row>
    <row r="12" spans="1:22" ht="17.25" x14ac:dyDescent="0.3">
      <c r="A12" s="8">
        <v>43922</v>
      </c>
      <c r="B12" s="7" t="s">
        <v>24</v>
      </c>
      <c r="C12" s="10">
        <v>873767</v>
      </c>
      <c r="D12" s="10">
        <f t="shared" si="4"/>
        <v>72650</v>
      </c>
      <c r="E12" s="10">
        <v>43288</v>
      </c>
      <c r="F12" s="10">
        <f t="shared" si="5"/>
        <v>4748</v>
      </c>
      <c r="G12" s="13">
        <f t="shared" si="0"/>
        <v>4.9541811489790755E-2</v>
      </c>
      <c r="H12" s="10">
        <f t="shared" si="1"/>
        <v>645708</v>
      </c>
      <c r="I12" s="10">
        <f t="shared" si="6"/>
        <v>44673</v>
      </c>
      <c r="J12" s="10">
        <v>184771</v>
      </c>
      <c r="K12" s="10">
        <f t="shared" si="7"/>
        <v>23229</v>
      </c>
      <c r="L12" s="13">
        <f t="shared" si="2"/>
        <v>0.21146484131353097</v>
      </c>
      <c r="M12" s="10">
        <v>189441</v>
      </c>
      <c r="N12" s="10">
        <f t="shared" si="8"/>
        <v>25035</v>
      </c>
      <c r="O12" s="10">
        <v>4074</v>
      </c>
      <c r="P12" s="10">
        <f t="shared" si="9"/>
        <v>902</v>
      </c>
      <c r="Q12" s="13">
        <f t="shared" si="3"/>
        <v>2.1505376344086023E-2</v>
      </c>
      <c r="R12" s="3">
        <v>2966</v>
      </c>
      <c r="S12" s="3">
        <f t="shared" si="10"/>
        <v>339</v>
      </c>
      <c r="T12" s="3">
        <v>69</v>
      </c>
      <c r="U12" s="10">
        <f t="shared" si="11"/>
        <v>18</v>
      </c>
      <c r="V12" s="5">
        <f t="shared" si="13"/>
        <v>2.3263654753877275E-2</v>
      </c>
    </row>
    <row r="13" spans="1:22" ht="17.25" x14ac:dyDescent="0.3">
      <c r="A13" s="8">
        <v>43923</v>
      </c>
      <c r="B13" s="7" t="s">
        <v>25</v>
      </c>
      <c r="C13" s="10">
        <v>932605</v>
      </c>
      <c r="D13" s="10">
        <f t="shared" si="4"/>
        <v>58838</v>
      </c>
      <c r="E13" s="10">
        <v>46809</v>
      </c>
      <c r="F13" s="10">
        <f t="shared" si="5"/>
        <v>3521</v>
      </c>
      <c r="G13" s="13">
        <f t="shared" si="0"/>
        <v>5.0191667426187934E-2</v>
      </c>
      <c r="H13" s="10">
        <f t="shared" si="1"/>
        <v>692237</v>
      </c>
      <c r="I13" s="10">
        <f t="shared" si="6"/>
        <v>46529</v>
      </c>
      <c r="J13" s="10">
        <v>193559</v>
      </c>
      <c r="K13" s="10">
        <f t="shared" si="7"/>
        <v>8788</v>
      </c>
      <c r="L13" s="13">
        <f t="shared" si="2"/>
        <v>0.20754660333152836</v>
      </c>
      <c r="M13" s="10">
        <v>215056</v>
      </c>
      <c r="N13" s="10">
        <f t="shared" si="8"/>
        <v>25615</v>
      </c>
      <c r="O13" s="10">
        <v>5112</v>
      </c>
      <c r="P13" s="10">
        <f t="shared" si="9"/>
        <v>1038</v>
      </c>
      <c r="Q13" s="13">
        <f t="shared" si="3"/>
        <v>2.3770552786251023E-2</v>
      </c>
      <c r="R13" s="3">
        <v>3342</v>
      </c>
      <c r="S13" s="3">
        <f t="shared" si="10"/>
        <v>376</v>
      </c>
      <c r="T13" s="3">
        <v>80</v>
      </c>
      <c r="U13" s="10">
        <f t="shared" si="11"/>
        <v>11</v>
      </c>
      <c r="V13" s="5">
        <f t="shared" si="13"/>
        <v>2.3937761819269897E-2</v>
      </c>
    </row>
    <row r="14" spans="1:22" ht="17.25" x14ac:dyDescent="0.3">
      <c r="A14" s="8">
        <v>43924</v>
      </c>
      <c r="B14" s="7" t="s">
        <v>26</v>
      </c>
      <c r="C14" s="10">
        <v>1030628</v>
      </c>
      <c r="D14" s="10">
        <f t="shared" si="4"/>
        <v>98023</v>
      </c>
      <c r="E14" s="10">
        <v>54137</v>
      </c>
      <c r="F14" s="10">
        <f t="shared" si="5"/>
        <v>7328</v>
      </c>
      <c r="G14" s="13">
        <f t="shared" si="0"/>
        <v>5.2528167292175257E-2</v>
      </c>
      <c r="H14" s="10">
        <f t="shared" si="1"/>
        <v>757720</v>
      </c>
      <c r="I14" s="10">
        <f t="shared" si="6"/>
        <v>65483</v>
      </c>
      <c r="J14" s="10">
        <v>218771</v>
      </c>
      <c r="K14" s="10">
        <f t="shared" si="7"/>
        <v>25212</v>
      </c>
      <c r="L14" s="13">
        <f t="shared" si="2"/>
        <v>0.21226960649235224</v>
      </c>
      <c r="M14" s="10">
        <v>245175</v>
      </c>
      <c r="N14" s="10">
        <f t="shared" si="8"/>
        <v>30119</v>
      </c>
      <c r="O14" s="10">
        <v>6059</v>
      </c>
      <c r="P14" s="10">
        <f t="shared" si="9"/>
        <v>947</v>
      </c>
      <c r="Q14" s="13">
        <f t="shared" si="3"/>
        <v>2.4712960130519018E-2</v>
      </c>
      <c r="R14" s="3">
        <v>3728</v>
      </c>
      <c r="S14" s="3">
        <f t="shared" si="10"/>
        <v>386</v>
      </c>
      <c r="T14" s="3">
        <v>97</v>
      </c>
      <c r="U14" s="10">
        <f t="shared" si="11"/>
        <v>17</v>
      </c>
      <c r="V14" s="5">
        <f t="shared" si="13"/>
        <v>2.6019313304721028E-2</v>
      </c>
    </row>
    <row r="15" spans="1:22" ht="17.25" x14ac:dyDescent="0.3">
      <c r="A15" s="8">
        <v>43925</v>
      </c>
      <c r="B15" s="9" t="s">
        <v>27</v>
      </c>
      <c r="C15" s="10">
        <v>1134418</v>
      </c>
      <c r="D15" s="10">
        <f t="shared" si="4"/>
        <v>103790</v>
      </c>
      <c r="E15" s="10">
        <v>60115</v>
      </c>
      <c r="F15" s="10">
        <f t="shared" si="5"/>
        <v>5978</v>
      </c>
      <c r="G15" s="13">
        <f t="shared" si="0"/>
        <v>5.2991930664005683E-2</v>
      </c>
      <c r="H15" s="10">
        <f t="shared" si="1"/>
        <v>836318</v>
      </c>
      <c r="I15" s="10">
        <f t="shared" si="6"/>
        <v>78598</v>
      </c>
      <c r="J15" s="10">
        <v>237985</v>
      </c>
      <c r="K15" s="10">
        <f t="shared" si="7"/>
        <v>19214</v>
      </c>
      <c r="L15" s="13">
        <f t="shared" si="2"/>
        <v>0.20978598717580293</v>
      </c>
      <c r="M15" s="10">
        <v>277985</v>
      </c>
      <c r="N15" s="10">
        <f t="shared" si="8"/>
        <v>32810</v>
      </c>
      <c r="O15" s="10">
        <v>7146</v>
      </c>
      <c r="P15" s="10">
        <f t="shared" si="9"/>
        <v>1087</v>
      </c>
      <c r="Q15" s="13">
        <f t="shared" si="3"/>
        <v>2.5706423008435706E-2</v>
      </c>
      <c r="R15" s="3">
        <v>4173</v>
      </c>
      <c r="S15" s="3">
        <f t="shared" si="10"/>
        <v>445</v>
      </c>
      <c r="T15" s="3">
        <v>111</v>
      </c>
      <c r="U15" s="10">
        <f t="shared" si="11"/>
        <v>14</v>
      </c>
      <c r="V15" s="5">
        <f t="shared" si="13"/>
        <v>2.6599568655643422E-2</v>
      </c>
    </row>
    <row r="16" spans="1:22" ht="17.25" x14ac:dyDescent="0.3">
      <c r="A16" s="8">
        <v>43926</v>
      </c>
      <c r="B16" s="7" t="s">
        <v>30</v>
      </c>
      <c r="C16" s="10">
        <v>1216422</v>
      </c>
      <c r="D16" s="10">
        <f t="shared" si="4"/>
        <v>82004</v>
      </c>
      <c r="E16" s="10">
        <v>65711</v>
      </c>
      <c r="F16" s="10">
        <f t="shared" si="5"/>
        <v>5596</v>
      </c>
      <c r="G16" s="13">
        <f t="shared" si="0"/>
        <v>5.4019904276640836E-2</v>
      </c>
      <c r="H16" s="10">
        <f t="shared" si="1"/>
        <v>898233</v>
      </c>
      <c r="I16" s="10">
        <f t="shared" si="6"/>
        <v>61915</v>
      </c>
      <c r="J16" s="10">
        <v>252478</v>
      </c>
      <c r="K16" s="10">
        <f t="shared" si="7"/>
        <v>14493</v>
      </c>
      <c r="L16" s="13">
        <f t="shared" si="2"/>
        <v>0.20755790342496272</v>
      </c>
      <c r="M16" s="10">
        <v>311658</v>
      </c>
      <c r="N16" s="10">
        <f t="shared" si="8"/>
        <v>33673</v>
      </c>
      <c r="O16" s="10">
        <v>8492</v>
      </c>
      <c r="P16" s="10">
        <f t="shared" si="9"/>
        <v>1346</v>
      </c>
      <c r="Q16" s="13">
        <f t="shared" si="3"/>
        <v>2.7247816516822929E-2</v>
      </c>
      <c r="R16" s="3">
        <v>4565</v>
      </c>
      <c r="S16" s="3">
        <f t="shared" si="10"/>
        <v>392</v>
      </c>
      <c r="T16" s="3">
        <v>124</v>
      </c>
      <c r="U16" s="10">
        <f t="shared" si="11"/>
        <v>13</v>
      </c>
      <c r="V16" s="5">
        <f t="shared" si="13"/>
        <v>2.7163198247535596E-2</v>
      </c>
    </row>
    <row r="17" spans="1:22" ht="17.25" x14ac:dyDescent="0.3">
      <c r="A17" s="8">
        <v>43927</v>
      </c>
      <c r="B17" s="7" t="s">
        <v>31</v>
      </c>
      <c r="C17" s="10">
        <v>1286409</v>
      </c>
      <c r="D17" s="10">
        <f t="shared" si="4"/>
        <v>69987</v>
      </c>
      <c r="E17" s="10">
        <v>70346</v>
      </c>
      <c r="F17" s="10">
        <f t="shared" si="5"/>
        <v>4635</v>
      </c>
      <c r="G17" s="13">
        <f t="shared" si="0"/>
        <v>5.4684007963252741E-2</v>
      </c>
      <c r="H17" s="10">
        <f t="shared" si="1"/>
        <v>945965</v>
      </c>
      <c r="I17" s="10">
        <f t="shared" si="6"/>
        <v>47732</v>
      </c>
      <c r="J17" s="10">
        <v>270098</v>
      </c>
      <c r="K17" s="10">
        <f t="shared" si="7"/>
        <v>17620</v>
      </c>
      <c r="L17" s="13">
        <f t="shared" si="2"/>
        <v>0.20996277233756916</v>
      </c>
      <c r="M17" s="10">
        <v>337309</v>
      </c>
      <c r="N17" s="10">
        <f t="shared" si="8"/>
        <v>25651</v>
      </c>
      <c r="O17" s="10">
        <v>9643</v>
      </c>
      <c r="P17" s="10">
        <f t="shared" si="9"/>
        <v>1151</v>
      </c>
      <c r="Q17" s="13">
        <f t="shared" si="3"/>
        <v>2.8588030559516645E-2</v>
      </c>
      <c r="R17" s="3">
        <v>4950</v>
      </c>
      <c r="S17" s="3">
        <f t="shared" si="10"/>
        <v>385</v>
      </c>
      <c r="T17" s="3">
        <v>140</v>
      </c>
      <c r="U17" s="10">
        <f t="shared" si="11"/>
        <v>16</v>
      </c>
      <c r="V17" s="5">
        <f t="shared" si="13"/>
        <v>2.8282828282828285E-2</v>
      </c>
    </row>
    <row r="18" spans="1:22" ht="17.25" x14ac:dyDescent="0.3">
      <c r="A18" s="8">
        <v>43928</v>
      </c>
      <c r="B18" s="7" t="s">
        <v>33</v>
      </c>
      <c r="C18" s="10">
        <v>1359398</v>
      </c>
      <c r="D18" s="10">
        <f t="shared" si="4"/>
        <v>72989</v>
      </c>
      <c r="E18" s="10">
        <v>75945</v>
      </c>
      <c r="F18" s="10">
        <f t="shared" si="5"/>
        <v>5599</v>
      </c>
      <c r="G18" s="13">
        <f t="shared" ref="G18:G28" si="14">SUM(E18/C18)</f>
        <v>5.5866640969017167E-2</v>
      </c>
      <c r="H18" s="10">
        <f t="shared" ref="H18:H28" si="15">SUM(C18-E18-J18)</f>
        <v>994344</v>
      </c>
      <c r="I18" s="10">
        <f t="shared" si="6"/>
        <v>48379</v>
      </c>
      <c r="J18" s="10">
        <v>289109</v>
      </c>
      <c r="K18" s="10">
        <f t="shared" si="7"/>
        <v>19011</v>
      </c>
      <c r="L18" s="13">
        <f t="shared" ref="L18:L28" si="16">SUM(J18/C18)</f>
        <v>0.21267428670632146</v>
      </c>
      <c r="M18" s="10">
        <v>367758</v>
      </c>
      <c r="N18" s="10">
        <f t="shared" si="8"/>
        <v>30449</v>
      </c>
      <c r="O18" s="10">
        <v>10981</v>
      </c>
      <c r="P18" s="10">
        <f t="shared" si="9"/>
        <v>1338</v>
      </c>
      <c r="Q18" s="13">
        <f t="shared" ref="Q18:Q28" si="17">SUM(O18/M18)</f>
        <v>2.9859309654718592E-2</v>
      </c>
      <c r="R18" s="3">
        <v>5172</v>
      </c>
      <c r="S18" s="3">
        <f t="shared" si="10"/>
        <v>222</v>
      </c>
      <c r="T18" s="3">
        <v>150</v>
      </c>
      <c r="U18" s="10">
        <f t="shared" si="11"/>
        <v>10</v>
      </c>
      <c r="V18" s="5">
        <f t="shared" ref="V18:V28" si="18">SUM(T18/R18)</f>
        <v>2.9002320185614848E-2</v>
      </c>
    </row>
    <row r="19" spans="1:22" ht="17.25" x14ac:dyDescent="0.3">
      <c r="A19" s="8">
        <v>43929</v>
      </c>
      <c r="B19" s="7" t="s">
        <v>32</v>
      </c>
      <c r="C19" s="10">
        <v>1441128</v>
      </c>
      <c r="D19" s="10">
        <f t="shared" si="4"/>
        <v>81730</v>
      </c>
      <c r="E19" s="10">
        <v>82992</v>
      </c>
      <c r="F19" s="10">
        <f t="shared" si="5"/>
        <v>7047</v>
      </c>
      <c r="G19" s="13">
        <f t="shared" si="14"/>
        <v>5.7588222558995456E-2</v>
      </c>
      <c r="H19" s="10">
        <f t="shared" si="15"/>
        <v>1050317</v>
      </c>
      <c r="I19" s="10">
        <f t="shared" si="6"/>
        <v>55973</v>
      </c>
      <c r="J19" s="10">
        <v>307819</v>
      </c>
      <c r="K19" s="10">
        <f t="shared" si="7"/>
        <v>18710</v>
      </c>
      <c r="L19" s="13">
        <f t="shared" si="16"/>
        <v>0.21359587767360014</v>
      </c>
      <c r="M19" s="10">
        <v>400788</v>
      </c>
      <c r="N19" s="10">
        <f t="shared" si="8"/>
        <v>33030</v>
      </c>
      <c r="O19" s="10">
        <v>12901</v>
      </c>
      <c r="P19" s="10">
        <f t="shared" si="9"/>
        <v>1920</v>
      </c>
      <c r="Q19" s="13">
        <f t="shared" si="17"/>
        <v>3.2189087497629672E-2</v>
      </c>
      <c r="R19" s="3">
        <v>5429</v>
      </c>
      <c r="S19" s="3">
        <f t="shared" si="10"/>
        <v>257</v>
      </c>
      <c r="T19" s="3">
        <v>179</v>
      </c>
      <c r="U19" s="10">
        <f t="shared" si="11"/>
        <v>29</v>
      </c>
      <c r="V19" s="5">
        <f t="shared" si="18"/>
        <v>3.2971081230429175E-2</v>
      </c>
    </row>
    <row r="20" spans="1:22" ht="17.25" x14ac:dyDescent="0.3">
      <c r="A20" s="8">
        <v>43930</v>
      </c>
      <c r="B20" s="7" t="s">
        <v>34</v>
      </c>
      <c r="C20" s="10">
        <v>1496055</v>
      </c>
      <c r="D20" s="10">
        <f t="shared" si="4"/>
        <v>54927</v>
      </c>
      <c r="E20" s="10">
        <v>88982</v>
      </c>
      <c r="F20" s="10">
        <f t="shared" si="5"/>
        <v>5990</v>
      </c>
      <c r="G20" s="13">
        <f t="shared" si="14"/>
        <v>5.9477759841717048E-2</v>
      </c>
      <c r="H20" s="10">
        <f t="shared" si="15"/>
        <v>1070293</v>
      </c>
      <c r="I20" s="10">
        <f t="shared" si="6"/>
        <v>19976</v>
      </c>
      <c r="J20" s="10">
        <v>336780</v>
      </c>
      <c r="K20" s="10">
        <f t="shared" si="7"/>
        <v>28961</v>
      </c>
      <c r="L20" s="13">
        <f t="shared" si="16"/>
        <v>0.22511204467750184</v>
      </c>
      <c r="M20" s="10">
        <v>434791</v>
      </c>
      <c r="N20" s="10">
        <f t="shared" si="8"/>
        <v>34003</v>
      </c>
      <c r="O20" s="10">
        <v>14802</v>
      </c>
      <c r="P20" s="10">
        <f t="shared" si="9"/>
        <v>1901</v>
      </c>
      <c r="Q20" s="13">
        <f t="shared" si="17"/>
        <v>3.4043942951901031E-2</v>
      </c>
      <c r="R20" s="3">
        <v>5655</v>
      </c>
      <c r="S20" s="3">
        <f t="shared" si="10"/>
        <v>226</v>
      </c>
      <c r="T20" s="3">
        <v>193</v>
      </c>
      <c r="U20" s="10">
        <f t="shared" si="11"/>
        <v>14</v>
      </c>
      <c r="V20" s="5">
        <f t="shared" si="18"/>
        <v>3.4129089301503095E-2</v>
      </c>
    </row>
    <row r="21" spans="1:22" ht="17.25" x14ac:dyDescent="0.3">
      <c r="A21" s="8">
        <v>43931</v>
      </c>
      <c r="B21" s="7" t="s">
        <v>35</v>
      </c>
      <c r="C21" s="10">
        <v>1611981</v>
      </c>
      <c r="D21" s="10">
        <f t="shared" si="4"/>
        <v>115926</v>
      </c>
      <c r="E21" s="10">
        <v>96783</v>
      </c>
      <c r="F21" s="10">
        <f t="shared" si="5"/>
        <v>7801</v>
      </c>
      <c r="G21" s="13">
        <f t="shared" si="14"/>
        <v>6.0039789550869395E-2</v>
      </c>
      <c r="H21" s="10">
        <f t="shared" si="15"/>
        <v>1153873</v>
      </c>
      <c r="I21" s="10">
        <f t="shared" si="6"/>
        <v>83580</v>
      </c>
      <c r="J21" s="10">
        <v>361325</v>
      </c>
      <c r="K21" s="10">
        <f t="shared" si="7"/>
        <v>24545</v>
      </c>
      <c r="L21" s="13">
        <f t="shared" si="16"/>
        <v>0.22414966429505062</v>
      </c>
      <c r="M21" s="10">
        <v>469121</v>
      </c>
      <c r="N21" s="10">
        <f t="shared" si="8"/>
        <v>34330</v>
      </c>
      <c r="O21" s="10">
        <v>16676</v>
      </c>
      <c r="P21" s="10">
        <f t="shared" si="9"/>
        <v>1874</v>
      </c>
      <c r="Q21" s="13">
        <f t="shared" si="17"/>
        <v>3.5547332138190363E-2</v>
      </c>
      <c r="R21" s="3">
        <v>6351</v>
      </c>
      <c r="S21" s="3">
        <f t="shared" si="10"/>
        <v>696</v>
      </c>
      <c r="T21" s="3">
        <v>245</v>
      </c>
      <c r="U21" s="10">
        <f t="shared" si="11"/>
        <v>52</v>
      </c>
      <c r="V21" s="5">
        <f t="shared" si="18"/>
        <v>3.8576602109903955E-2</v>
      </c>
    </row>
    <row r="22" spans="1:22" ht="17.25" x14ac:dyDescent="0.3">
      <c r="A22" s="8">
        <v>43932</v>
      </c>
      <c r="B22" s="7" t="s">
        <v>36</v>
      </c>
      <c r="C22" s="10">
        <v>1684833</v>
      </c>
      <c r="D22" s="10">
        <f t="shared" si="4"/>
        <v>72852</v>
      </c>
      <c r="E22" s="10">
        <v>102136</v>
      </c>
      <c r="F22" s="10">
        <f t="shared" si="5"/>
        <v>5353</v>
      </c>
      <c r="G22" s="13">
        <f t="shared" si="14"/>
        <v>6.0620844914599847E-2</v>
      </c>
      <c r="H22" s="10">
        <f t="shared" si="15"/>
        <v>1207198</v>
      </c>
      <c r="I22" s="10">
        <f t="shared" si="6"/>
        <v>53325</v>
      </c>
      <c r="J22" s="10">
        <v>375499</v>
      </c>
      <c r="K22" s="10">
        <f t="shared" si="7"/>
        <v>14174</v>
      </c>
      <c r="L22" s="13">
        <f t="shared" si="16"/>
        <v>0.22287015983186464</v>
      </c>
      <c r="M22" s="10">
        <v>504780</v>
      </c>
      <c r="N22" s="10">
        <f t="shared" si="8"/>
        <v>35659</v>
      </c>
      <c r="O22" s="10">
        <v>18763</v>
      </c>
      <c r="P22" s="10">
        <f t="shared" si="9"/>
        <v>2087</v>
      </c>
      <c r="Q22" s="13">
        <f t="shared" si="17"/>
        <v>3.717064859938983E-2</v>
      </c>
      <c r="R22" s="3">
        <v>6510</v>
      </c>
      <c r="S22" s="3">
        <f t="shared" si="10"/>
        <v>159</v>
      </c>
      <c r="T22" s="3">
        <v>250</v>
      </c>
      <c r="U22" s="10">
        <f t="shared" si="11"/>
        <v>5</v>
      </c>
      <c r="V22" s="5">
        <f t="shared" si="18"/>
        <v>3.840245775729647E-2</v>
      </c>
    </row>
    <row r="23" spans="1:22" ht="17.25" x14ac:dyDescent="0.3">
      <c r="A23" s="8">
        <v>43933</v>
      </c>
      <c r="B23" s="7" t="s">
        <v>35</v>
      </c>
      <c r="C23" s="10">
        <v>1807939</v>
      </c>
      <c r="D23" s="10">
        <f t="shared" si="4"/>
        <v>123106</v>
      </c>
      <c r="E23" s="10">
        <v>112241</v>
      </c>
      <c r="F23" s="10">
        <f t="shared" si="5"/>
        <v>10105</v>
      </c>
      <c r="G23" s="13">
        <f t="shared" si="14"/>
        <v>6.2082293705705782E-2</v>
      </c>
      <c r="H23" s="10">
        <f t="shared" si="15"/>
        <v>1280480</v>
      </c>
      <c r="I23" s="10">
        <f t="shared" si="6"/>
        <v>73282</v>
      </c>
      <c r="J23" s="10">
        <v>415218</v>
      </c>
      <c r="K23" s="10">
        <f t="shared" si="7"/>
        <v>39719</v>
      </c>
      <c r="L23" s="13">
        <f t="shared" si="16"/>
        <v>0.22966372206141911</v>
      </c>
      <c r="M23" s="10">
        <v>533378</v>
      </c>
      <c r="N23" s="10">
        <f t="shared" si="8"/>
        <v>28598</v>
      </c>
      <c r="O23" s="10">
        <v>20661</v>
      </c>
      <c r="P23" s="10">
        <f t="shared" si="9"/>
        <v>1898</v>
      </c>
      <c r="Q23" s="13">
        <f t="shared" si="17"/>
        <v>3.8736130849041393E-2</v>
      </c>
      <c r="R23" s="3">
        <v>6893</v>
      </c>
      <c r="S23" s="3">
        <f t="shared" si="10"/>
        <v>383</v>
      </c>
      <c r="T23" s="3">
        <v>274</v>
      </c>
      <c r="U23" s="10">
        <f t="shared" si="11"/>
        <v>24</v>
      </c>
      <c r="V23" s="5">
        <f t="shared" si="18"/>
        <v>3.9750471492818802E-2</v>
      </c>
    </row>
    <row r="24" spans="1:22" ht="17.25" x14ac:dyDescent="0.3">
      <c r="A24" s="8">
        <v>43934</v>
      </c>
      <c r="B24" s="7" t="s">
        <v>37</v>
      </c>
      <c r="C24" s="10">
        <v>1859011</v>
      </c>
      <c r="D24" s="10">
        <f t="shared" si="4"/>
        <v>51072</v>
      </c>
      <c r="E24" s="10">
        <v>114979</v>
      </c>
      <c r="F24" s="10">
        <f t="shared" si="5"/>
        <v>2738</v>
      </c>
      <c r="G24" s="13">
        <f t="shared" si="14"/>
        <v>6.1849553337769383E-2</v>
      </c>
      <c r="H24" s="10">
        <f t="shared" si="15"/>
        <v>1305796</v>
      </c>
      <c r="I24" s="10">
        <f t="shared" si="6"/>
        <v>25316</v>
      </c>
      <c r="J24" s="10">
        <v>438236</v>
      </c>
      <c r="K24" s="10">
        <f t="shared" si="7"/>
        <v>23018</v>
      </c>
      <c r="L24" s="13">
        <f t="shared" si="16"/>
        <v>0.23573609838779869</v>
      </c>
      <c r="M24" s="10">
        <v>561103</v>
      </c>
      <c r="N24" s="10">
        <f t="shared" si="8"/>
        <v>27725</v>
      </c>
      <c r="O24" s="10">
        <v>22106</v>
      </c>
      <c r="P24" s="10">
        <f t="shared" si="9"/>
        <v>1445</v>
      </c>
      <c r="Q24" s="13">
        <f t="shared" si="17"/>
        <v>3.939740119015582E-2</v>
      </c>
      <c r="R24" s="3">
        <v>7303</v>
      </c>
      <c r="S24" s="3">
        <f t="shared" si="10"/>
        <v>410</v>
      </c>
      <c r="T24" s="3">
        <v>290</v>
      </c>
      <c r="U24" s="10">
        <f t="shared" si="11"/>
        <v>16</v>
      </c>
      <c r="V24" s="5">
        <f t="shared" si="18"/>
        <v>3.9709708339038752E-2</v>
      </c>
    </row>
    <row r="25" spans="1:22" ht="17.25" x14ac:dyDescent="0.3">
      <c r="A25" s="8">
        <v>43935</v>
      </c>
      <c r="B25" s="7" t="s">
        <v>38</v>
      </c>
      <c r="C25" s="10">
        <v>1930780</v>
      </c>
      <c r="D25" s="10">
        <f t="shared" si="4"/>
        <v>71769</v>
      </c>
      <c r="E25" s="10">
        <v>120863</v>
      </c>
      <c r="F25" s="10">
        <f t="shared" si="5"/>
        <v>5884</v>
      </c>
      <c r="G25" s="13">
        <f t="shared" si="14"/>
        <v>6.259801738157636E-2</v>
      </c>
      <c r="H25" s="10">
        <f t="shared" si="15"/>
        <v>1345519</v>
      </c>
      <c r="I25" s="10">
        <f t="shared" si="6"/>
        <v>39723</v>
      </c>
      <c r="J25" s="10">
        <v>464398</v>
      </c>
      <c r="K25" s="10">
        <f t="shared" si="7"/>
        <v>26162</v>
      </c>
      <c r="L25" s="13">
        <f t="shared" si="16"/>
        <v>0.24052351899232435</v>
      </c>
      <c r="M25" s="10">
        <v>587752</v>
      </c>
      <c r="N25" s="10">
        <f t="shared" si="8"/>
        <v>26649</v>
      </c>
      <c r="O25" s="10">
        <v>23765</v>
      </c>
      <c r="P25" s="10">
        <f t="shared" si="9"/>
        <v>1659</v>
      </c>
      <c r="Q25" s="13">
        <f t="shared" si="17"/>
        <v>4.0433720344635153E-2</v>
      </c>
      <c r="R25" s="3">
        <v>7691</v>
      </c>
      <c r="S25" s="3">
        <f t="shared" si="10"/>
        <v>388</v>
      </c>
      <c r="T25" s="3">
        <v>308</v>
      </c>
      <c r="U25" s="10">
        <f t="shared" si="11"/>
        <v>18</v>
      </c>
      <c r="V25" s="5">
        <f t="shared" si="18"/>
        <v>4.0046807957352749E-2</v>
      </c>
    </row>
    <row r="26" spans="1:22" ht="17.25" x14ac:dyDescent="0.3">
      <c r="A26" s="8">
        <v>43936</v>
      </c>
      <c r="B26" s="7" t="s">
        <v>38</v>
      </c>
      <c r="C26" s="10">
        <v>2011725</v>
      </c>
      <c r="D26" s="10">
        <f t="shared" si="4"/>
        <v>80945</v>
      </c>
      <c r="E26" s="10">
        <v>131150</v>
      </c>
      <c r="F26" s="10">
        <f t="shared" si="5"/>
        <v>10287</v>
      </c>
      <c r="G26" s="13">
        <f t="shared" si="14"/>
        <v>6.5192807167977734E-2</v>
      </c>
      <c r="H26" s="10">
        <f t="shared" si="15"/>
        <v>1379579</v>
      </c>
      <c r="I26" s="10">
        <f t="shared" si="6"/>
        <v>34060</v>
      </c>
      <c r="J26" s="10">
        <v>500996</v>
      </c>
      <c r="K26" s="10">
        <f t="shared" si="7"/>
        <v>36598</v>
      </c>
      <c r="L26" s="13">
        <f t="shared" si="16"/>
        <v>0.24903801463917782</v>
      </c>
      <c r="M26" s="10">
        <v>614451</v>
      </c>
      <c r="N26" s="10">
        <f t="shared" si="8"/>
        <v>26699</v>
      </c>
      <c r="O26" s="10">
        <v>26897</v>
      </c>
      <c r="P26" s="10">
        <f t="shared" si="9"/>
        <v>3132</v>
      </c>
      <c r="Q26" s="13">
        <f t="shared" si="17"/>
        <v>4.3774035683886915E-2</v>
      </c>
      <c r="R26" s="3">
        <v>7941</v>
      </c>
      <c r="S26" s="3">
        <f t="shared" si="10"/>
        <v>250</v>
      </c>
      <c r="T26" s="3">
        <v>329</v>
      </c>
      <c r="U26" s="10">
        <f t="shared" si="11"/>
        <v>21</v>
      </c>
      <c r="V26" s="5">
        <f t="shared" si="18"/>
        <v>4.1430550308525375E-2</v>
      </c>
    </row>
    <row r="27" spans="1:22" ht="17.25" x14ac:dyDescent="0.3">
      <c r="A27" s="8">
        <v>43937</v>
      </c>
      <c r="B27" s="7" t="s">
        <v>39</v>
      </c>
      <c r="C27" s="10">
        <v>2072228</v>
      </c>
      <c r="D27" s="10">
        <f t="shared" si="4"/>
        <v>60503</v>
      </c>
      <c r="E27" s="10">
        <v>137666</v>
      </c>
      <c r="F27" s="10">
        <f t="shared" si="5"/>
        <v>6516</v>
      </c>
      <c r="G27" s="13">
        <f t="shared" si="14"/>
        <v>6.6433809407072969E-2</v>
      </c>
      <c r="H27" s="10">
        <f t="shared" si="15"/>
        <v>1415962</v>
      </c>
      <c r="I27" s="10">
        <f t="shared" si="6"/>
        <v>36383</v>
      </c>
      <c r="J27" s="10">
        <v>518600</v>
      </c>
      <c r="K27" s="10">
        <f t="shared" si="7"/>
        <v>17604</v>
      </c>
      <c r="L27" s="13">
        <f t="shared" si="16"/>
        <v>0.25026203680290005</v>
      </c>
      <c r="M27" s="10">
        <v>644188</v>
      </c>
      <c r="N27" s="10">
        <f t="shared" si="8"/>
        <v>29737</v>
      </c>
      <c r="O27" s="10">
        <v>28759</v>
      </c>
      <c r="P27" s="10">
        <f t="shared" si="9"/>
        <v>1862</v>
      </c>
      <c r="Q27" s="13">
        <f t="shared" si="17"/>
        <v>4.4643799636131069E-2</v>
      </c>
      <c r="R27" s="3">
        <v>8280</v>
      </c>
      <c r="S27" s="3">
        <f t="shared" si="10"/>
        <v>339</v>
      </c>
      <c r="T27" s="3">
        <v>357</v>
      </c>
      <c r="U27" s="10">
        <f t="shared" si="11"/>
        <v>28</v>
      </c>
      <c r="V27" s="5">
        <f t="shared" si="18"/>
        <v>4.3115942028985506E-2</v>
      </c>
    </row>
    <row r="28" spans="1:22" ht="17.25" x14ac:dyDescent="0.3">
      <c r="A28" s="8">
        <v>43938</v>
      </c>
      <c r="B28" s="7" t="s">
        <v>40</v>
      </c>
      <c r="C28" s="10">
        <v>2178534</v>
      </c>
      <c r="D28" s="10">
        <f t="shared" si="4"/>
        <v>106306</v>
      </c>
      <c r="E28" s="10">
        <v>145654</v>
      </c>
      <c r="F28" s="10">
        <f t="shared" si="5"/>
        <v>7988</v>
      </c>
      <c r="G28" s="13">
        <f t="shared" si="14"/>
        <v>6.6858722425263958E-2</v>
      </c>
      <c r="H28" s="10">
        <f t="shared" si="15"/>
        <v>1484990</v>
      </c>
      <c r="I28" s="10">
        <f t="shared" si="6"/>
        <v>69028</v>
      </c>
      <c r="J28" s="10">
        <v>547890</v>
      </c>
      <c r="K28" s="10">
        <f t="shared" si="7"/>
        <v>29290</v>
      </c>
      <c r="L28" s="13">
        <f t="shared" si="16"/>
        <v>0.25149481256661588</v>
      </c>
      <c r="M28" s="10">
        <v>678945</v>
      </c>
      <c r="N28" s="10">
        <f t="shared" si="8"/>
        <v>34757</v>
      </c>
      <c r="O28" s="10">
        <v>31698</v>
      </c>
      <c r="P28" s="10">
        <f t="shared" si="9"/>
        <v>2939</v>
      </c>
      <c r="Q28" s="13">
        <f t="shared" si="17"/>
        <v>4.6687139606300949E-2</v>
      </c>
      <c r="R28" s="3">
        <v>8601</v>
      </c>
      <c r="S28" s="3">
        <f t="shared" si="10"/>
        <v>321</v>
      </c>
      <c r="T28" s="3">
        <v>391</v>
      </c>
      <c r="U28" s="10">
        <f t="shared" si="11"/>
        <v>34</v>
      </c>
      <c r="V28" s="5">
        <f t="shared" si="18"/>
        <v>4.5459830252296246E-2</v>
      </c>
    </row>
    <row r="29" spans="1:22" ht="17.25" x14ac:dyDescent="0.3">
      <c r="A29" s="8">
        <v>43939</v>
      </c>
      <c r="B29" s="7" t="s">
        <v>42</v>
      </c>
      <c r="C29" s="10">
        <v>2256844</v>
      </c>
      <c r="D29" s="10">
        <f t="shared" ref="D29:D39" si="19">SUM(C29-C28)</f>
        <v>78310</v>
      </c>
      <c r="E29" s="10">
        <v>154350</v>
      </c>
      <c r="F29" s="10">
        <f t="shared" ref="F29:F39" si="20">SUM(E29-E28)</f>
        <v>8696</v>
      </c>
      <c r="G29" s="13">
        <f t="shared" ref="G29:G39" si="21">SUM(E29/C29)</f>
        <v>6.8391966835102472E-2</v>
      </c>
      <c r="H29" s="10">
        <f t="shared" ref="H29:H39" si="22">SUM(C29-E29-J29)</f>
        <v>1530643</v>
      </c>
      <c r="I29" s="10">
        <f t="shared" ref="I29:I39" si="23">SUM(H29-H28)</f>
        <v>45653</v>
      </c>
      <c r="J29" s="10">
        <v>571851</v>
      </c>
      <c r="K29" s="10">
        <f t="shared" ref="K29:K39" si="24">SUM(J29-J28)</f>
        <v>23961</v>
      </c>
      <c r="L29" s="13">
        <f t="shared" ref="L29:L39" si="25">SUM(J29/C29)</f>
        <v>0.2533852583519286</v>
      </c>
      <c r="M29" s="10">
        <v>712184</v>
      </c>
      <c r="N29" s="10">
        <f t="shared" ref="N29:N164" si="26">SUM(M29-M28)</f>
        <v>33239</v>
      </c>
      <c r="O29" s="10">
        <v>34386</v>
      </c>
      <c r="P29" s="10">
        <f t="shared" ref="P29:P39" si="27">SUM(O29-O28)</f>
        <v>2688</v>
      </c>
      <c r="Q29" s="13">
        <f t="shared" ref="Q29:Q39" si="28">SUM(O29/M29)</f>
        <v>4.828246632892623E-2</v>
      </c>
      <c r="R29" s="3">
        <v>9047</v>
      </c>
      <c r="S29" s="3">
        <f t="shared" si="10"/>
        <v>446</v>
      </c>
      <c r="T29" s="3">
        <v>391</v>
      </c>
      <c r="U29" s="10">
        <f t="shared" si="11"/>
        <v>0</v>
      </c>
      <c r="V29" s="5">
        <f t="shared" ref="V29:V39" si="29">SUM(T29/R29)</f>
        <v>4.321874654581629E-2</v>
      </c>
    </row>
    <row r="30" spans="1:22" ht="17.25" x14ac:dyDescent="0.3">
      <c r="A30" s="8">
        <v>43940</v>
      </c>
      <c r="B30" s="7" t="s">
        <v>41</v>
      </c>
      <c r="C30" s="10">
        <v>2329539</v>
      </c>
      <c r="D30" s="10">
        <f t="shared" si="19"/>
        <v>72695</v>
      </c>
      <c r="E30" s="10">
        <v>160717</v>
      </c>
      <c r="F30" s="10">
        <f t="shared" si="20"/>
        <v>6367</v>
      </c>
      <c r="G30" s="13">
        <f t="shared" si="21"/>
        <v>6.8990903350405378E-2</v>
      </c>
      <c r="H30" s="10">
        <f t="shared" si="22"/>
        <v>1573593</v>
      </c>
      <c r="I30" s="10">
        <f t="shared" si="23"/>
        <v>42950</v>
      </c>
      <c r="J30" s="10">
        <v>595229</v>
      </c>
      <c r="K30" s="10">
        <f t="shared" si="24"/>
        <v>23378</v>
      </c>
      <c r="L30" s="13">
        <f t="shared" si="25"/>
        <v>0.25551364454512243</v>
      </c>
      <c r="M30" s="10">
        <v>740557</v>
      </c>
      <c r="N30" s="10">
        <f t="shared" si="26"/>
        <v>28373</v>
      </c>
      <c r="O30" s="10">
        <v>38979</v>
      </c>
      <c r="P30" s="10">
        <f t="shared" si="27"/>
        <v>4593</v>
      </c>
      <c r="Q30" s="13">
        <f t="shared" si="28"/>
        <v>5.2634706038832933E-2</v>
      </c>
      <c r="R30" s="3">
        <v>9433</v>
      </c>
      <c r="S30" s="3">
        <f t="shared" si="10"/>
        <v>386</v>
      </c>
      <c r="T30" s="3">
        <v>411</v>
      </c>
      <c r="U30" s="10">
        <f t="shared" si="11"/>
        <v>20</v>
      </c>
      <c r="V30" s="5">
        <f t="shared" si="29"/>
        <v>4.3570444185306902E-2</v>
      </c>
    </row>
    <row r="31" spans="1:22" ht="17.25" x14ac:dyDescent="0.3">
      <c r="A31" s="8">
        <v>43941</v>
      </c>
      <c r="B31" s="7" t="s">
        <v>43</v>
      </c>
      <c r="C31" s="10">
        <v>2416135</v>
      </c>
      <c r="D31" s="10">
        <f t="shared" si="19"/>
        <v>86596</v>
      </c>
      <c r="E31" s="10">
        <v>165939</v>
      </c>
      <c r="F31" s="10">
        <f t="shared" si="20"/>
        <v>5222</v>
      </c>
      <c r="G31" s="13">
        <f t="shared" si="21"/>
        <v>6.8679523288226851E-2</v>
      </c>
      <c r="H31" s="10">
        <f t="shared" si="22"/>
        <v>1617213</v>
      </c>
      <c r="I31" s="10">
        <f t="shared" si="23"/>
        <v>43620</v>
      </c>
      <c r="J31" s="10">
        <v>632983</v>
      </c>
      <c r="K31" s="10">
        <f t="shared" si="24"/>
        <v>37754</v>
      </c>
      <c r="L31" s="13">
        <f t="shared" si="25"/>
        <v>0.2619816359599112</v>
      </c>
      <c r="M31" s="10">
        <v>770564</v>
      </c>
      <c r="N31" s="10">
        <f t="shared" si="26"/>
        <v>30007</v>
      </c>
      <c r="O31" s="10">
        <v>41114</v>
      </c>
      <c r="P31" s="10">
        <f t="shared" si="27"/>
        <v>2135</v>
      </c>
      <c r="Q31" s="13">
        <f t="shared" si="28"/>
        <v>5.3355723859406873E-2</v>
      </c>
      <c r="R31" s="3">
        <v>9730</v>
      </c>
      <c r="S31" s="3">
        <f t="shared" si="10"/>
        <v>297</v>
      </c>
      <c r="T31" s="3">
        <v>422</v>
      </c>
      <c r="U31" s="10">
        <f t="shared" si="11"/>
        <v>11</v>
      </c>
      <c r="V31" s="5">
        <f t="shared" si="29"/>
        <v>4.3371017471736897E-2</v>
      </c>
    </row>
    <row r="32" spans="1:22" ht="17.25" x14ac:dyDescent="0.3">
      <c r="A32" s="8">
        <v>43942</v>
      </c>
      <c r="B32" s="7" t="s">
        <v>37</v>
      </c>
      <c r="C32" s="10">
        <v>2494915</v>
      </c>
      <c r="D32" s="10">
        <f t="shared" si="19"/>
        <v>78780</v>
      </c>
      <c r="E32" s="10">
        <v>171249</v>
      </c>
      <c r="F32" s="10">
        <f t="shared" si="20"/>
        <v>5310</v>
      </c>
      <c r="G32" s="13">
        <f t="shared" si="21"/>
        <v>6.8639212157528412E-2</v>
      </c>
      <c r="H32" s="10">
        <f t="shared" si="22"/>
        <v>1665657</v>
      </c>
      <c r="I32" s="10">
        <f t="shared" si="23"/>
        <v>48444</v>
      </c>
      <c r="J32" s="10">
        <v>658009</v>
      </c>
      <c r="K32" s="10">
        <f t="shared" si="24"/>
        <v>25026</v>
      </c>
      <c r="L32" s="13">
        <f t="shared" si="25"/>
        <v>0.26374004725611894</v>
      </c>
      <c r="M32" s="10">
        <v>799515</v>
      </c>
      <c r="N32" s="10">
        <f t="shared" si="26"/>
        <v>28951</v>
      </c>
      <c r="O32" s="10">
        <v>42897</v>
      </c>
      <c r="P32" s="10">
        <f t="shared" si="27"/>
        <v>1783</v>
      </c>
      <c r="Q32" s="13">
        <f t="shared" si="28"/>
        <v>5.3653777602671621E-2</v>
      </c>
      <c r="R32" s="3">
        <v>10106</v>
      </c>
      <c r="S32" s="3">
        <f t="shared" si="10"/>
        <v>376</v>
      </c>
      <c r="T32" s="3">
        <v>449</v>
      </c>
      <c r="U32" s="10">
        <f t="shared" si="11"/>
        <v>27</v>
      </c>
      <c r="V32" s="5">
        <f t="shared" si="29"/>
        <v>4.4429052048288148E-2</v>
      </c>
    </row>
    <row r="33" spans="1:24" ht="17.25" x14ac:dyDescent="0.3">
      <c r="A33" s="8">
        <v>43943</v>
      </c>
      <c r="B33" s="7" t="s">
        <v>44</v>
      </c>
      <c r="C33" s="10">
        <v>2580729</v>
      </c>
      <c r="D33" s="10">
        <f t="shared" si="19"/>
        <v>85814</v>
      </c>
      <c r="E33" s="10">
        <v>178371</v>
      </c>
      <c r="F33" s="10">
        <f t="shared" si="20"/>
        <v>7122</v>
      </c>
      <c r="G33" s="13">
        <f t="shared" si="21"/>
        <v>6.9116517077151454E-2</v>
      </c>
      <c r="H33" s="10">
        <f t="shared" si="22"/>
        <v>1709265</v>
      </c>
      <c r="I33" s="10">
        <f t="shared" si="23"/>
        <v>43608</v>
      </c>
      <c r="J33" s="10">
        <v>693093</v>
      </c>
      <c r="K33" s="10">
        <f t="shared" si="24"/>
        <v>35084</v>
      </c>
      <c r="L33" s="13">
        <f t="shared" si="25"/>
        <v>0.26856481250065389</v>
      </c>
      <c r="M33" s="10">
        <v>825306</v>
      </c>
      <c r="N33" s="10">
        <f t="shared" si="26"/>
        <v>25791</v>
      </c>
      <c r="O33" s="10">
        <v>45075</v>
      </c>
      <c r="P33" s="10">
        <f t="shared" si="27"/>
        <v>2178</v>
      </c>
      <c r="Q33" s="13">
        <f t="shared" si="28"/>
        <v>5.4616106026128493E-2</v>
      </c>
      <c r="R33" s="3">
        <v>10460</v>
      </c>
      <c r="S33" s="3">
        <f t="shared" si="10"/>
        <v>354</v>
      </c>
      <c r="T33" s="3">
        <v>484</v>
      </c>
      <c r="U33" s="10">
        <f t="shared" si="11"/>
        <v>35</v>
      </c>
      <c r="V33" s="5">
        <f t="shared" si="29"/>
        <v>4.627151051625239E-2</v>
      </c>
    </row>
    <row r="34" spans="1:24" ht="17.25" x14ac:dyDescent="0.3">
      <c r="A34" s="8">
        <v>43944</v>
      </c>
      <c r="B34" s="7" t="s">
        <v>45</v>
      </c>
      <c r="C34" s="10">
        <v>2658062</v>
      </c>
      <c r="D34" s="10">
        <f t="shared" si="19"/>
        <v>77333</v>
      </c>
      <c r="E34" s="10">
        <v>184643</v>
      </c>
      <c r="F34" s="10">
        <f t="shared" si="20"/>
        <v>6272</v>
      </c>
      <c r="G34" s="13">
        <f t="shared" si="21"/>
        <v>6.9465272066641034E-2</v>
      </c>
      <c r="H34" s="10">
        <f t="shared" si="22"/>
        <v>1751888</v>
      </c>
      <c r="I34" s="10">
        <f t="shared" si="23"/>
        <v>42623</v>
      </c>
      <c r="J34" s="10">
        <v>721531</v>
      </c>
      <c r="K34" s="10">
        <f t="shared" si="24"/>
        <v>28438</v>
      </c>
      <c r="L34" s="13">
        <f t="shared" si="25"/>
        <v>0.2714500263725978</v>
      </c>
      <c r="M34" s="10">
        <v>855869</v>
      </c>
      <c r="N34" s="10">
        <f t="shared" si="26"/>
        <v>30563</v>
      </c>
      <c r="O34" s="10">
        <v>48061</v>
      </c>
      <c r="P34" s="10">
        <f t="shared" si="27"/>
        <v>2986</v>
      </c>
      <c r="Q34" s="13">
        <f t="shared" si="28"/>
        <v>5.615462179375582E-2</v>
      </c>
      <c r="R34" s="3">
        <v>10878</v>
      </c>
      <c r="S34" s="3">
        <f t="shared" si="10"/>
        <v>418</v>
      </c>
      <c r="T34" s="3">
        <v>508</v>
      </c>
      <c r="U34" s="10">
        <f t="shared" si="11"/>
        <v>24</v>
      </c>
      <c r="V34" s="5">
        <f t="shared" si="29"/>
        <v>4.6699760985475271E-2</v>
      </c>
    </row>
    <row r="35" spans="1:24" ht="17.25" x14ac:dyDescent="0.3">
      <c r="A35" s="8">
        <v>43945</v>
      </c>
      <c r="B35" s="7" t="s">
        <v>39</v>
      </c>
      <c r="C35" s="10">
        <v>2729274</v>
      </c>
      <c r="D35" s="10">
        <f t="shared" si="19"/>
        <v>71212</v>
      </c>
      <c r="E35" s="10">
        <v>191614</v>
      </c>
      <c r="F35" s="10">
        <f t="shared" si="20"/>
        <v>6971</v>
      </c>
      <c r="G35" s="13">
        <f t="shared" si="21"/>
        <v>7.0206948807631633E-2</v>
      </c>
      <c r="H35" s="10">
        <f t="shared" si="22"/>
        <v>1788784</v>
      </c>
      <c r="I35" s="10">
        <f t="shared" si="23"/>
        <v>36896</v>
      </c>
      <c r="J35" s="10">
        <v>748876</v>
      </c>
      <c r="K35" s="10">
        <f t="shared" si="24"/>
        <v>27345</v>
      </c>
      <c r="L35" s="13">
        <f t="shared" si="25"/>
        <v>0.27438652183694273</v>
      </c>
      <c r="M35" s="10">
        <v>890027</v>
      </c>
      <c r="N35" s="10">
        <f t="shared" si="26"/>
        <v>34158</v>
      </c>
      <c r="O35" s="10">
        <v>50372</v>
      </c>
      <c r="P35" s="10">
        <f t="shared" si="27"/>
        <v>2311</v>
      </c>
      <c r="Q35" s="13">
        <f t="shared" si="28"/>
        <v>5.659603585059779E-2</v>
      </c>
      <c r="R35" s="3">
        <v>11262</v>
      </c>
      <c r="S35" s="3">
        <f t="shared" si="10"/>
        <v>384</v>
      </c>
      <c r="T35" s="3">
        <v>552</v>
      </c>
      <c r="U35" s="10">
        <f t="shared" si="11"/>
        <v>44</v>
      </c>
      <c r="V35" s="5">
        <f t="shared" si="29"/>
        <v>4.9014384656366546E-2</v>
      </c>
    </row>
    <row r="36" spans="1:24" ht="17.25" x14ac:dyDescent="0.3">
      <c r="A36" s="8">
        <v>43946</v>
      </c>
      <c r="B36" s="7" t="s">
        <v>46</v>
      </c>
      <c r="C36" s="10">
        <v>2824728</v>
      </c>
      <c r="D36" s="10">
        <f t="shared" si="19"/>
        <v>95454</v>
      </c>
      <c r="E36" s="10">
        <v>197667</v>
      </c>
      <c r="F36" s="10">
        <f t="shared" si="20"/>
        <v>6053</v>
      </c>
      <c r="G36" s="13">
        <f t="shared" si="21"/>
        <v>6.9977357111906002E-2</v>
      </c>
      <c r="H36" s="10">
        <f t="shared" si="22"/>
        <v>1828947</v>
      </c>
      <c r="I36" s="10">
        <f t="shared" si="23"/>
        <v>40163</v>
      </c>
      <c r="J36" s="10">
        <v>798114</v>
      </c>
      <c r="K36" s="10">
        <f t="shared" si="24"/>
        <v>49238</v>
      </c>
      <c r="L36" s="13">
        <f t="shared" si="25"/>
        <v>0.2825454344630704</v>
      </c>
      <c r="M36" s="10">
        <v>927150</v>
      </c>
      <c r="N36" s="10">
        <f t="shared" si="26"/>
        <v>37123</v>
      </c>
      <c r="O36" s="10">
        <v>52400</v>
      </c>
      <c r="P36" s="10">
        <f t="shared" si="27"/>
        <v>2028</v>
      </c>
      <c r="Q36" s="13">
        <f t="shared" si="28"/>
        <v>5.6517284150353231E-2</v>
      </c>
      <c r="R36" s="3">
        <v>12256</v>
      </c>
      <c r="S36" s="3">
        <f t="shared" si="10"/>
        <v>994</v>
      </c>
      <c r="T36" s="3">
        <v>674</v>
      </c>
      <c r="U36" s="10">
        <f t="shared" si="11"/>
        <v>122</v>
      </c>
      <c r="V36" s="5">
        <f t="shared" si="29"/>
        <v>5.4993472584856394E-2</v>
      </c>
    </row>
    <row r="37" spans="1:24" ht="17.25" x14ac:dyDescent="0.3">
      <c r="A37" s="8">
        <v>43947</v>
      </c>
      <c r="B37" s="7" t="s">
        <v>47</v>
      </c>
      <c r="C37" s="10">
        <v>2899830</v>
      </c>
      <c r="D37" s="10">
        <f t="shared" si="19"/>
        <v>75102</v>
      </c>
      <c r="E37" s="10">
        <v>203044</v>
      </c>
      <c r="F37" s="10">
        <f t="shared" si="20"/>
        <v>5377</v>
      </c>
      <c r="G37" s="13">
        <f t="shared" si="21"/>
        <v>7.0019276992099533E-2</v>
      </c>
      <c r="H37" s="10">
        <f t="shared" si="22"/>
        <v>1874110</v>
      </c>
      <c r="I37" s="10">
        <f t="shared" si="23"/>
        <v>45163</v>
      </c>
      <c r="J37" s="10">
        <v>822676</v>
      </c>
      <c r="K37" s="10">
        <f t="shared" si="24"/>
        <v>24562</v>
      </c>
      <c r="L37" s="13">
        <f t="shared" si="25"/>
        <v>0.28369800988333799</v>
      </c>
      <c r="M37" s="10">
        <v>958863</v>
      </c>
      <c r="N37" s="10">
        <f t="shared" si="26"/>
        <v>31713</v>
      </c>
      <c r="O37" s="10">
        <v>54161</v>
      </c>
      <c r="P37" s="10">
        <f t="shared" si="27"/>
        <v>1761</v>
      </c>
      <c r="Q37" s="13">
        <f t="shared" si="28"/>
        <v>5.6484607290092539E-2</v>
      </c>
      <c r="R37" s="3">
        <v>12968</v>
      </c>
      <c r="S37" s="3">
        <f t="shared" si="10"/>
        <v>712</v>
      </c>
      <c r="T37" s="3">
        <v>674</v>
      </c>
      <c r="U37" s="10">
        <f t="shared" si="11"/>
        <v>0</v>
      </c>
      <c r="V37" s="5">
        <f t="shared" si="29"/>
        <v>5.1974090067859344E-2</v>
      </c>
    </row>
    <row r="38" spans="1:24" ht="17.25" x14ac:dyDescent="0.3">
      <c r="A38" s="8">
        <v>43948</v>
      </c>
      <c r="B38" s="7" t="s">
        <v>16</v>
      </c>
      <c r="C38" s="10">
        <v>2982933</v>
      </c>
      <c r="D38" s="10">
        <f t="shared" si="19"/>
        <v>83103</v>
      </c>
      <c r="E38" s="10">
        <v>206811</v>
      </c>
      <c r="F38" s="10">
        <f t="shared" si="20"/>
        <v>3767</v>
      </c>
      <c r="G38" s="13">
        <f t="shared" si="21"/>
        <v>6.9331426485274725E-2</v>
      </c>
      <c r="H38" s="10">
        <f t="shared" si="22"/>
        <v>1905918</v>
      </c>
      <c r="I38" s="10">
        <f t="shared" si="23"/>
        <v>31808</v>
      </c>
      <c r="J38" s="10">
        <v>870204</v>
      </c>
      <c r="K38" s="10">
        <f t="shared" si="24"/>
        <v>47528</v>
      </c>
      <c r="L38" s="13">
        <f t="shared" si="25"/>
        <v>0.29172763853562922</v>
      </c>
      <c r="M38" s="10">
        <v>985975</v>
      </c>
      <c r="N38" s="10">
        <f t="shared" si="26"/>
        <v>27112</v>
      </c>
      <c r="O38" s="10">
        <v>55417</v>
      </c>
      <c r="P38" s="10">
        <f t="shared" si="27"/>
        <v>1256</v>
      </c>
      <c r="Q38" s="13">
        <f t="shared" si="28"/>
        <v>5.6205279038515174E-2</v>
      </c>
      <c r="R38" s="3">
        <v>13441</v>
      </c>
      <c r="S38" s="3">
        <f t="shared" si="10"/>
        <v>473</v>
      </c>
      <c r="T38" s="3">
        <v>680</v>
      </c>
      <c r="U38" s="10">
        <f t="shared" si="11"/>
        <v>6</v>
      </c>
      <c r="V38" s="5">
        <f t="shared" si="29"/>
        <v>5.0591473848671971E-2</v>
      </c>
      <c r="X38" t="s">
        <v>48</v>
      </c>
    </row>
    <row r="39" spans="1:24" ht="17.25" x14ac:dyDescent="0.3">
      <c r="A39" s="8">
        <v>43949</v>
      </c>
      <c r="B39" s="7" t="s">
        <v>38</v>
      </c>
      <c r="C39" s="10">
        <v>3042444</v>
      </c>
      <c r="D39" s="10">
        <f t="shared" si="19"/>
        <v>59511</v>
      </c>
      <c r="E39" s="10">
        <v>211216</v>
      </c>
      <c r="F39" s="10">
        <f t="shared" si="20"/>
        <v>4405</v>
      </c>
      <c r="G39" s="13">
        <f t="shared" si="21"/>
        <v>6.942313482187347E-2</v>
      </c>
      <c r="H39" s="10">
        <f t="shared" si="22"/>
        <v>1936654</v>
      </c>
      <c r="I39" s="10">
        <f t="shared" si="23"/>
        <v>30736</v>
      </c>
      <c r="J39" s="10">
        <v>894574</v>
      </c>
      <c r="K39" s="10">
        <f t="shared" si="24"/>
        <v>24370</v>
      </c>
      <c r="L39" s="13">
        <f t="shared" si="25"/>
        <v>0.29403137740579616</v>
      </c>
      <c r="M39" s="10">
        <v>1010277</v>
      </c>
      <c r="N39" s="10">
        <f t="shared" si="26"/>
        <v>24302</v>
      </c>
      <c r="O39" s="10">
        <v>56634</v>
      </c>
      <c r="P39" s="10">
        <f t="shared" si="27"/>
        <v>1217</v>
      </c>
      <c r="Q39" s="13">
        <f t="shared" si="28"/>
        <v>5.6057893033296807E-2</v>
      </c>
      <c r="R39" s="3">
        <v>13879</v>
      </c>
      <c r="S39" s="3">
        <f t="shared" si="10"/>
        <v>438</v>
      </c>
      <c r="T39" s="3">
        <v>706</v>
      </c>
      <c r="U39" s="10">
        <f t="shared" si="11"/>
        <v>26</v>
      </c>
      <c r="V39" s="5">
        <f t="shared" si="29"/>
        <v>5.0868218171337992E-2</v>
      </c>
    </row>
    <row r="40" spans="1:24" ht="17.25" x14ac:dyDescent="0.3">
      <c r="A40" s="8">
        <v>43950</v>
      </c>
      <c r="B40" s="7" t="s">
        <v>49</v>
      </c>
      <c r="C40" s="10">
        <v>3130191</v>
      </c>
      <c r="D40" s="10">
        <f>SUM(C40-C39)</f>
        <v>87747</v>
      </c>
      <c r="E40" s="10">
        <v>217569</v>
      </c>
      <c r="F40" s="10">
        <f>SUM(E40-E39)</f>
        <v>6353</v>
      </c>
      <c r="G40" s="13">
        <f>SUM(E40/C40)</f>
        <v>6.9506621161456283E-2</v>
      </c>
      <c r="H40" s="10">
        <f>SUM(C40-E40-J40)</f>
        <v>1975051</v>
      </c>
      <c r="I40" s="10">
        <f>SUM(H40-H39)</f>
        <v>38397</v>
      </c>
      <c r="J40" s="10">
        <v>937571</v>
      </c>
      <c r="K40" s="10">
        <f>SUM(J40-J39)</f>
        <v>42997</v>
      </c>
      <c r="L40" s="13">
        <f>SUM(J40/C40)</f>
        <v>0.29952517274504975</v>
      </c>
      <c r="M40" s="10">
        <v>1035045</v>
      </c>
      <c r="N40" s="10">
        <f t="shared" si="26"/>
        <v>24768</v>
      </c>
      <c r="O40" s="10">
        <v>58964</v>
      </c>
      <c r="P40" s="10">
        <f>SUM(O40-O39)</f>
        <v>2330</v>
      </c>
      <c r="Q40" s="13">
        <f>SUM(O40/M40)</f>
        <v>5.6967571458245776E-2</v>
      </c>
      <c r="R40" s="3">
        <v>14316</v>
      </c>
      <c r="S40" s="3">
        <f t="shared" si="10"/>
        <v>437</v>
      </c>
      <c r="T40" s="3">
        <v>736</v>
      </c>
      <c r="U40" s="10">
        <f>SUM(T40-T39)</f>
        <v>30</v>
      </c>
      <c r="V40" s="5">
        <f>SUM(T40/R40)</f>
        <v>5.1411008661637329E-2</v>
      </c>
    </row>
    <row r="41" spans="1:24" ht="17.25" x14ac:dyDescent="0.3">
      <c r="A41" s="8">
        <v>43951</v>
      </c>
      <c r="B41" s="7" t="s">
        <v>51</v>
      </c>
      <c r="C41" s="10">
        <v>3209984</v>
      </c>
      <c r="D41" s="10">
        <f>SUM(C41-C40)</f>
        <v>79793</v>
      </c>
      <c r="E41" s="10">
        <v>228057</v>
      </c>
      <c r="F41" s="10">
        <f>SUM(E41-E40)</f>
        <v>10488</v>
      </c>
      <c r="G41" s="13">
        <f>SUM(E41/C41)</f>
        <v>7.1046148516628119E-2</v>
      </c>
      <c r="H41" s="10">
        <f>SUM(C41-E41-J41)</f>
        <v>1995970</v>
      </c>
      <c r="I41" s="10">
        <f>SUM(H41-H40)</f>
        <v>20919</v>
      </c>
      <c r="J41" s="10">
        <v>985957</v>
      </c>
      <c r="K41" s="10">
        <f>SUM(J41-J40)</f>
        <v>48386</v>
      </c>
      <c r="L41" s="13">
        <f>SUM(J41/C41)</f>
        <v>0.30715324437754205</v>
      </c>
      <c r="M41" s="10">
        <v>1064353</v>
      </c>
      <c r="N41" s="10">
        <f t="shared" si="26"/>
        <v>29308</v>
      </c>
      <c r="O41" s="10">
        <v>61504</v>
      </c>
      <c r="P41" s="10">
        <f>SUM(O41-O40)</f>
        <v>2540</v>
      </c>
      <c r="Q41" s="13">
        <f>SUM(O41/M41)</f>
        <v>5.7785340014074281E-2</v>
      </c>
      <c r="R41" s="3">
        <v>14758</v>
      </c>
      <c r="S41" s="3">
        <f t="shared" si="10"/>
        <v>442</v>
      </c>
      <c r="T41" s="3">
        <v>766</v>
      </c>
      <c r="U41" s="10">
        <f>SUM(T41-T40)</f>
        <v>30</v>
      </c>
      <c r="V41" s="5">
        <f>SUM(T41/R41)</f>
        <v>5.1904052039571755E-2</v>
      </c>
    </row>
    <row r="42" spans="1:24" ht="17.25" x14ac:dyDescent="0.3">
      <c r="A42" s="8">
        <v>43952</v>
      </c>
      <c r="B42" s="7" t="s">
        <v>50</v>
      </c>
      <c r="C42" s="10">
        <v>3274747</v>
      </c>
      <c r="D42" s="10">
        <f>SUM(C42-C41)</f>
        <v>64763</v>
      </c>
      <c r="E42" s="10">
        <v>233792</v>
      </c>
      <c r="F42" s="10">
        <f>SUM(E42-E41)</f>
        <v>5735</v>
      </c>
      <c r="G42" s="13">
        <f>SUM(E42/C42)</f>
        <v>7.1392385427026875E-2</v>
      </c>
      <c r="H42" s="10">
        <f>SUM(C42-E42-J42)</f>
        <v>2017044</v>
      </c>
      <c r="I42" s="10">
        <f>SUM(H42-H41)</f>
        <v>21074</v>
      </c>
      <c r="J42" s="10">
        <v>1023911</v>
      </c>
      <c r="K42" s="10">
        <f>SUM(J42-J41)</f>
        <v>37954</v>
      </c>
      <c r="L42" s="13">
        <f>SUM(J42/C42)</f>
        <v>0.31266873440910092</v>
      </c>
      <c r="M42" s="10">
        <v>1095651</v>
      </c>
      <c r="N42" s="10">
        <f t="shared" si="26"/>
        <v>31298</v>
      </c>
      <c r="O42" s="10">
        <v>63746</v>
      </c>
      <c r="P42" s="10">
        <f>SUM(O42-O41)</f>
        <v>2242</v>
      </c>
      <c r="Q42" s="13">
        <f>SUM(O42/M42)</f>
        <v>5.8180935352589468E-2</v>
      </c>
      <c r="R42" s="3">
        <v>15284</v>
      </c>
      <c r="S42" s="3">
        <f t="shared" si="10"/>
        <v>526</v>
      </c>
      <c r="T42" s="3">
        <v>777</v>
      </c>
      <c r="U42" s="10">
        <f t="shared" ref="U42:U164" si="30">SUM(T42-T41)</f>
        <v>11</v>
      </c>
      <c r="V42" s="5">
        <f>SUM(T42/R42)</f>
        <v>5.0837477100235541E-2</v>
      </c>
    </row>
    <row r="43" spans="1:24" ht="17.25" x14ac:dyDescent="0.3">
      <c r="A43" s="8">
        <v>43953</v>
      </c>
      <c r="B43" s="7" t="s">
        <v>52</v>
      </c>
      <c r="C43" s="10">
        <v>3359055</v>
      </c>
      <c r="D43" s="10">
        <f t="shared" ref="D43:D93" si="31">SUM(C43-C42)</f>
        <v>84308</v>
      </c>
      <c r="E43" s="10">
        <v>238999</v>
      </c>
      <c r="F43" s="10">
        <f t="shared" ref="F43:F120" si="32">SUM(E43-E42)</f>
        <v>5207</v>
      </c>
      <c r="G43" s="13">
        <f t="shared" ref="G43:G93" si="33">SUM(E43/C43)</f>
        <v>7.1150665886685394E-2</v>
      </c>
      <c r="H43" s="10">
        <f t="shared" ref="H43:H93" si="34">SUM(C43-E43-J43)</f>
        <v>2060781</v>
      </c>
      <c r="I43" s="10">
        <f t="shared" ref="I43:I164" si="35">SUM(H43-H42)</f>
        <v>43737</v>
      </c>
      <c r="J43" s="10">
        <v>1059275</v>
      </c>
      <c r="K43" s="10">
        <f t="shared" ref="K43:K164" si="36">SUM(J43-J42)</f>
        <v>35364</v>
      </c>
      <c r="L43" s="13">
        <f t="shared" ref="L43:L93" si="37">SUM(J43/C43)</f>
        <v>0.31534910860346138</v>
      </c>
      <c r="M43" s="10">
        <v>1130494</v>
      </c>
      <c r="N43" s="10">
        <f t="shared" si="26"/>
        <v>34843</v>
      </c>
      <c r="O43" s="10">
        <v>65605</v>
      </c>
      <c r="P43" s="10">
        <f t="shared" ref="P43:P164" si="38">SUM(O43-O42)</f>
        <v>1859</v>
      </c>
      <c r="Q43" s="13">
        <f t="shared" ref="Q43:Q225" si="39">SUM(O43/M43)</f>
        <v>5.8032152315713306E-2</v>
      </c>
      <c r="R43" s="3">
        <v>15768</v>
      </c>
      <c r="S43" s="3">
        <f t="shared" si="10"/>
        <v>484</v>
      </c>
      <c r="T43" s="3">
        <v>820</v>
      </c>
      <c r="U43" s="10">
        <f t="shared" si="30"/>
        <v>43</v>
      </c>
      <c r="V43" s="5">
        <f t="shared" ref="V43:V72" si="40">SUM(T43/R43)</f>
        <v>5.2004058853373919E-2</v>
      </c>
    </row>
    <row r="44" spans="1:24" ht="17.25" x14ac:dyDescent="0.3">
      <c r="A44" s="8">
        <v>43954</v>
      </c>
      <c r="B44" s="7" t="s">
        <v>39</v>
      </c>
      <c r="C44" s="10">
        <v>3441767</v>
      </c>
      <c r="D44" s="10">
        <f t="shared" si="31"/>
        <v>82712</v>
      </c>
      <c r="E44" s="10">
        <v>243922</v>
      </c>
      <c r="F44" s="10">
        <f t="shared" si="32"/>
        <v>4923</v>
      </c>
      <c r="G44" s="13">
        <f t="shared" si="33"/>
        <v>7.0871154264655331E-2</v>
      </c>
      <c r="H44" s="10">
        <f t="shared" si="34"/>
        <v>2097987</v>
      </c>
      <c r="I44" s="10">
        <f t="shared" si="35"/>
        <v>37206</v>
      </c>
      <c r="J44" s="10">
        <v>1099858</v>
      </c>
      <c r="K44" s="10">
        <f t="shared" si="36"/>
        <v>40583</v>
      </c>
      <c r="L44" s="13">
        <f t="shared" si="37"/>
        <v>0.31956201567392561</v>
      </c>
      <c r="M44" s="10">
        <v>1158536</v>
      </c>
      <c r="N44" s="10">
        <f t="shared" si="26"/>
        <v>28042</v>
      </c>
      <c r="O44" s="10">
        <v>67067</v>
      </c>
      <c r="P44" s="10">
        <f t="shared" si="38"/>
        <v>1462</v>
      </c>
      <c r="Q44" s="13">
        <f t="shared" si="39"/>
        <v>5.7889439775716936E-2</v>
      </c>
      <c r="R44" s="3">
        <v>16225</v>
      </c>
      <c r="S44" s="3">
        <f t="shared" si="10"/>
        <v>457</v>
      </c>
      <c r="T44" s="3">
        <v>832</v>
      </c>
      <c r="U44" s="10">
        <f t="shared" si="30"/>
        <v>12</v>
      </c>
      <c r="V44" s="5">
        <f t="shared" si="40"/>
        <v>5.1278890600924498E-2</v>
      </c>
    </row>
    <row r="45" spans="1:24" ht="17.25" x14ac:dyDescent="0.3">
      <c r="A45" s="8">
        <v>43955</v>
      </c>
      <c r="B45" s="7" t="s">
        <v>53</v>
      </c>
      <c r="C45" s="10">
        <v>3524429</v>
      </c>
      <c r="D45" s="10">
        <f t="shared" si="31"/>
        <v>82662</v>
      </c>
      <c r="E45" s="10">
        <v>247838</v>
      </c>
      <c r="F45" s="10">
        <f t="shared" si="32"/>
        <v>3916</v>
      </c>
      <c r="G45" s="13">
        <f t="shared" si="33"/>
        <v>7.0320043331841844E-2</v>
      </c>
      <c r="H45" s="10">
        <f t="shared" si="34"/>
        <v>2144038</v>
      </c>
      <c r="I45" s="10">
        <f t="shared" si="35"/>
        <v>46051</v>
      </c>
      <c r="J45" s="10">
        <v>1132553</v>
      </c>
      <c r="K45" s="10">
        <f t="shared" si="36"/>
        <v>32695</v>
      </c>
      <c r="L45" s="13">
        <f t="shared" si="37"/>
        <v>0.32134368432446786</v>
      </c>
      <c r="M45" s="10">
        <v>1184248</v>
      </c>
      <c r="N45" s="10">
        <f t="shared" si="26"/>
        <v>25712</v>
      </c>
      <c r="O45" s="10">
        <v>68286</v>
      </c>
      <c r="P45" s="10">
        <f t="shared" si="38"/>
        <v>1219</v>
      </c>
      <c r="Q45" s="13">
        <f t="shared" si="39"/>
        <v>5.766190865426836E-2</v>
      </c>
      <c r="R45" s="3">
        <v>16635</v>
      </c>
      <c r="S45" s="3">
        <f t="shared" si="10"/>
        <v>410</v>
      </c>
      <c r="T45" s="3">
        <v>842</v>
      </c>
      <c r="U45" s="10">
        <f t="shared" si="30"/>
        <v>10</v>
      </c>
      <c r="V45" s="5">
        <f t="shared" si="40"/>
        <v>5.0616170724376318E-2</v>
      </c>
    </row>
    <row r="46" spans="1:24" ht="17.25" x14ac:dyDescent="0.3">
      <c r="A46" s="8">
        <v>43956</v>
      </c>
      <c r="B46" s="7" t="s">
        <v>54</v>
      </c>
      <c r="C46" s="10">
        <v>3584174</v>
      </c>
      <c r="D46" s="10">
        <f t="shared" si="31"/>
        <v>59745</v>
      </c>
      <c r="E46" s="10">
        <v>251580</v>
      </c>
      <c r="F46" s="10">
        <f t="shared" si="32"/>
        <v>3742</v>
      </c>
      <c r="G46" s="13">
        <f t="shared" si="33"/>
        <v>7.0191904745695935E-2</v>
      </c>
      <c r="H46" s="10">
        <f t="shared" si="34"/>
        <v>2164603</v>
      </c>
      <c r="I46" s="10">
        <f t="shared" si="35"/>
        <v>20565</v>
      </c>
      <c r="J46" s="10">
        <v>1167991</v>
      </c>
      <c r="K46" s="10">
        <f t="shared" si="36"/>
        <v>35438</v>
      </c>
      <c r="L46" s="13">
        <f t="shared" si="37"/>
        <v>0.32587452506491038</v>
      </c>
      <c r="M46" s="10">
        <v>1208674</v>
      </c>
      <c r="N46" s="10">
        <f t="shared" si="26"/>
        <v>24426</v>
      </c>
      <c r="O46" s="10">
        <v>69680</v>
      </c>
      <c r="P46" s="10">
        <f t="shared" si="38"/>
        <v>1394</v>
      </c>
      <c r="Q46" s="13">
        <f t="shared" si="39"/>
        <v>5.7649953585499479E-2</v>
      </c>
      <c r="R46" s="3">
        <v>16907</v>
      </c>
      <c r="S46" s="3">
        <f t="shared" si="10"/>
        <v>272</v>
      </c>
      <c r="T46" s="3">
        <v>851</v>
      </c>
      <c r="U46" s="10">
        <f t="shared" si="30"/>
        <v>9</v>
      </c>
      <c r="V46" s="5">
        <f t="shared" si="40"/>
        <v>5.0334181108416635E-2</v>
      </c>
    </row>
    <row r="47" spans="1:24" ht="17.25" x14ac:dyDescent="0.3">
      <c r="A47" s="8">
        <v>43957</v>
      </c>
      <c r="B47" s="7" t="s">
        <v>55</v>
      </c>
      <c r="C47" s="10">
        <v>3682968</v>
      </c>
      <c r="D47" s="10">
        <f t="shared" si="31"/>
        <v>98794</v>
      </c>
      <c r="E47" s="10">
        <v>257906</v>
      </c>
      <c r="F47" s="10">
        <f t="shared" si="32"/>
        <v>6326</v>
      </c>
      <c r="G47" s="13">
        <f t="shared" si="33"/>
        <v>7.0026674138901013E-2</v>
      </c>
      <c r="H47" s="10">
        <f t="shared" si="34"/>
        <v>2217514</v>
      </c>
      <c r="I47" s="10">
        <f t="shared" si="35"/>
        <v>52911</v>
      </c>
      <c r="J47" s="10">
        <v>1207548</v>
      </c>
      <c r="K47" s="10">
        <f t="shared" si="36"/>
        <v>39557</v>
      </c>
      <c r="L47" s="13">
        <f t="shared" si="37"/>
        <v>0.32787360628710321</v>
      </c>
      <c r="M47" s="10">
        <v>1234351</v>
      </c>
      <c r="N47" s="10">
        <f t="shared" si="26"/>
        <v>25677</v>
      </c>
      <c r="O47" s="10">
        <v>72023</v>
      </c>
      <c r="P47" s="10">
        <f t="shared" si="38"/>
        <v>2343</v>
      </c>
      <c r="Q47" s="13">
        <f t="shared" si="39"/>
        <v>5.8348881314958224E-2</v>
      </c>
      <c r="R47" s="3">
        <v>17364</v>
      </c>
      <c r="S47" s="3">
        <f t="shared" si="10"/>
        <v>457</v>
      </c>
      <c r="T47" s="3">
        <v>903</v>
      </c>
      <c r="U47" s="10">
        <f t="shared" si="30"/>
        <v>52</v>
      </c>
      <c r="V47" s="5">
        <f t="shared" si="40"/>
        <v>5.2004146510020735E-2</v>
      </c>
    </row>
    <row r="48" spans="1:24" ht="17.25" x14ac:dyDescent="0.3">
      <c r="A48" s="8">
        <v>43958</v>
      </c>
      <c r="B48" s="7" t="s">
        <v>57</v>
      </c>
      <c r="C48" s="10">
        <v>3772367</v>
      </c>
      <c r="D48" s="10">
        <f t="shared" si="31"/>
        <v>89399</v>
      </c>
      <c r="E48" s="10">
        <v>264189</v>
      </c>
      <c r="F48" s="10">
        <f t="shared" si="32"/>
        <v>6283</v>
      </c>
      <c r="G48" s="13">
        <f t="shared" si="33"/>
        <v>7.0032687699791665E-2</v>
      </c>
      <c r="H48" s="10">
        <f t="shared" si="34"/>
        <v>2255938</v>
      </c>
      <c r="I48" s="10">
        <f t="shared" si="35"/>
        <v>38424</v>
      </c>
      <c r="J48" s="10">
        <v>1252240</v>
      </c>
      <c r="K48" s="10">
        <f t="shared" si="36"/>
        <v>44692</v>
      </c>
      <c r="L48" s="13">
        <f t="shared" si="37"/>
        <v>0.33195073544010961</v>
      </c>
      <c r="M48" s="10">
        <v>1260166</v>
      </c>
      <c r="N48" s="10">
        <f t="shared" si="26"/>
        <v>25815</v>
      </c>
      <c r="O48" s="10">
        <v>74595</v>
      </c>
      <c r="P48" s="10">
        <f t="shared" si="38"/>
        <v>2572</v>
      </c>
      <c r="Q48" s="13">
        <f t="shared" si="39"/>
        <v>5.9194582301061921E-2</v>
      </c>
      <c r="R48" s="3">
        <v>17830</v>
      </c>
      <c r="S48" s="3">
        <f t="shared" si="10"/>
        <v>466</v>
      </c>
      <c r="T48" s="3">
        <v>921</v>
      </c>
      <c r="U48" s="10">
        <f t="shared" si="30"/>
        <v>18</v>
      </c>
      <c r="V48" s="5">
        <f t="shared" si="40"/>
        <v>5.1654514862591136E-2</v>
      </c>
    </row>
    <row r="49" spans="1:22" ht="17.25" x14ac:dyDescent="0.3">
      <c r="A49" s="8">
        <v>43959</v>
      </c>
      <c r="B49" s="7" t="s">
        <v>56</v>
      </c>
      <c r="C49" s="10">
        <v>3845607</v>
      </c>
      <c r="D49" s="10">
        <f t="shared" si="31"/>
        <v>73240</v>
      </c>
      <c r="E49" s="10">
        <v>269564</v>
      </c>
      <c r="F49" s="10">
        <f t="shared" si="32"/>
        <v>5375</v>
      </c>
      <c r="G49" s="13">
        <f t="shared" si="33"/>
        <v>7.0096606335488781E-2</v>
      </c>
      <c r="H49" s="10">
        <f t="shared" si="34"/>
        <v>2292123</v>
      </c>
      <c r="I49" s="10">
        <f t="shared" si="35"/>
        <v>36185</v>
      </c>
      <c r="J49" s="10">
        <v>1283920</v>
      </c>
      <c r="K49" s="10">
        <f t="shared" si="36"/>
        <v>31680</v>
      </c>
      <c r="L49" s="13">
        <f t="shared" si="37"/>
        <v>0.3338666691630216</v>
      </c>
      <c r="M49" s="10">
        <v>1289235</v>
      </c>
      <c r="N49" s="10">
        <f t="shared" si="26"/>
        <v>29069</v>
      </c>
      <c r="O49" s="10">
        <v>76357</v>
      </c>
      <c r="P49" s="10">
        <f t="shared" si="38"/>
        <v>1762</v>
      </c>
      <c r="Q49" s="13">
        <f t="shared" si="39"/>
        <v>5.9226595616780495E-2</v>
      </c>
      <c r="R49" s="3">
        <v>18371</v>
      </c>
      <c r="S49" s="3">
        <f t="shared" si="10"/>
        <v>541</v>
      </c>
      <c r="T49" s="3">
        <v>944</v>
      </c>
      <c r="U49" s="10">
        <f t="shared" si="30"/>
        <v>23</v>
      </c>
      <c r="V49" s="5">
        <f t="shared" si="40"/>
        <v>5.1385335583256218E-2</v>
      </c>
    </row>
    <row r="50" spans="1:22" ht="17.25" x14ac:dyDescent="0.3">
      <c r="A50" s="8">
        <v>43960</v>
      </c>
      <c r="B50" s="7" t="s">
        <v>58</v>
      </c>
      <c r="C50" s="10">
        <v>3935828</v>
      </c>
      <c r="D50" s="10">
        <f t="shared" si="31"/>
        <v>90221</v>
      </c>
      <c r="E50" s="10">
        <v>274655</v>
      </c>
      <c r="F50" s="10">
        <f t="shared" si="32"/>
        <v>5091</v>
      </c>
      <c r="G50" s="13">
        <f t="shared" si="33"/>
        <v>6.9783283212579414E-2</v>
      </c>
      <c r="H50" s="10">
        <f t="shared" si="34"/>
        <v>2341867</v>
      </c>
      <c r="I50" s="10">
        <f t="shared" si="35"/>
        <v>49744</v>
      </c>
      <c r="J50" s="10">
        <v>1319306</v>
      </c>
      <c r="K50" s="10">
        <f t="shared" si="36"/>
        <v>35386</v>
      </c>
      <c r="L50" s="13">
        <f t="shared" si="37"/>
        <v>0.33520418067049679</v>
      </c>
      <c r="M50" s="10">
        <v>1317376</v>
      </c>
      <c r="N50" s="10">
        <f t="shared" si="26"/>
        <v>28141</v>
      </c>
      <c r="O50" s="10">
        <v>78206</v>
      </c>
      <c r="P50" s="10">
        <f t="shared" si="38"/>
        <v>1849</v>
      </c>
      <c r="Q50" s="13">
        <f t="shared" si="39"/>
        <v>5.9364980081616787E-2</v>
      </c>
      <c r="R50" s="3">
        <v>18827</v>
      </c>
      <c r="S50" s="3">
        <f t="shared" si="10"/>
        <v>456</v>
      </c>
      <c r="T50" s="3">
        <v>960</v>
      </c>
      <c r="U50" s="10">
        <f t="shared" si="30"/>
        <v>16</v>
      </c>
      <c r="V50" s="5">
        <f t="shared" si="40"/>
        <v>5.0990598608381579E-2</v>
      </c>
    </row>
    <row r="51" spans="1:22" ht="17.25" x14ac:dyDescent="0.3">
      <c r="A51" s="8">
        <v>43961</v>
      </c>
      <c r="B51" s="7" t="s">
        <v>59</v>
      </c>
      <c r="C51" s="10">
        <v>4024737</v>
      </c>
      <c r="D51" s="10">
        <f t="shared" si="31"/>
        <v>88909</v>
      </c>
      <c r="E51" s="10">
        <v>279313</v>
      </c>
      <c r="F51" s="10">
        <f t="shared" si="32"/>
        <v>4658</v>
      </c>
      <c r="G51" s="13">
        <f t="shared" si="33"/>
        <v>6.9399068808719669E-2</v>
      </c>
      <c r="H51" s="10">
        <f t="shared" si="34"/>
        <v>2366570</v>
      </c>
      <c r="I51" s="10">
        <f t="shared" si="35"/>
        <v>24703</v>
      </c>
      <c r="J51" s="10">
        <v>1378854</v>
      </c>
      <c r="K51" s="10">
        <f t="shared" si="36"/>
        <v>59548</v>
      </c>
      <c r="L51" s="13">
        <f t="shared" si="37"/>
        <v>0.34259480805826564</v>
      </c>
      <c r="M51" s="10">
        <v>1343937</v>
      </c>
      <c r="N51" s="10">
        <f t="shared" si="26"/>
        <v>26561</v>
      </c>
      <c r="O51" s="10">
        <v>79696</v>
      </c>
      <c r="P51" s="10">
        <f t="shared" si="38"/>
        <v>1490</v>
      </c>
      <c r="Q51" s="13">
        <f t="shared" si="39"/>
        <v>5.9300398753810629E-2</v>
      </c>
      <c r="R51" s="3">
        <v>19375</v>
      </c>
      <c r="S51" s="3">
        <f t="shared" si="10"/>
        <v>548</v>
      </c>
      <c r="T51" s="3">
        <v>967</v>
      </c>
      <c r="U51" s="10">
        <f t="shared" si="30"/>
        <v>7</v>
      </c>
      <c r="V51" s="5">
        <f t="shared" si="40"/>
        <v>4.9909677419354842E-2</v>
      </c>
    </row>
    <row r="52" spans="1:22" ht="17.25" x14ac:dyDescent="0.3">
      <c r="A52" s="8">
        <v>43962</v>
      </c>
      <c r="B52" s="7" t="s">
        <v>60</v>
      </c>
      <c r="C52" s="10">
        <v>4116767</v>
      </c>
      <c r="D52" s="10">
        <f t="shared" si="31"/>
        <v>92030</v>
      </c>
      <c r="E52" s="10">
        <v>282872</v>
      </c>
      <c r="F52" s="10">
        <f t="shared" si="32"/>
        <v>3559</v>
      </c>
      <c r="G52" s="13">
        <f t="shared" si="33"/>
        <v>6.8712171468533437E-2</v>
      </c>
      <c r="H52" s="10">
        <f t="shared" si="34"/>
        <v>2415878</v>
      </c>
      <c r="I52" s="10">
        <f t="shared" si="35"/>
        <v>49308</v>
      </c>
      <c r="J52" s="10">
        <v>1418017</v>
      </c>
      <c r="K52" s="10">
        <f t="shared" si="36"/>
        <v>39163</v>
      </c>
      <c r="L52" s="13">
        <f t="shared" si="37"/>
        <v>0.34444917577312489</v>
      </c>
      <c r="M52" s="10">
        <v>1364517</v>
      </c>
      <c r="N52" s="10">
        <f t="shared" si="26"/>
        <v>20580</v>
      </c>
      <c r="O52" s="10">
        <v>80574</v>
      </c>
      <c r="P52" s="10">
        <f t="shared" si="38"/>
        <v>878</v>
      </c>
      <c r="Q52" s="13">
        <f t="shared" si="39"/>
        <v>5.9049465854950869E-2</v>
      </c>
      <c r="R52" s="3">
        <v>19703</v>
      </c>
      <c r="S52" s="3">
        <f t="shared" si="10"/>
        <v>328</v>
      </c>
      <c r="T52" s="3">
        <v>971</v>
      </c>
      <c r="U52" s="10">
        <f t="shared" si="30"/>
        <v>4</v>
      </c>
      <c r="V52" s="5">
        <f t="shared" si="40"/>
        <v>4.9281835253514691E-2</v>
      </c>
    </row>
    <row r="53" spans="1:22" ht="17.25" x14ac:dyDescent="0.3">
      <c r="A53" s="8">
        <v>43963</v>
      </c>
      <c r="B53" s="7" t="s">
        <v>35</v>
      </c>
      <c r="C53" s="10">
        <v>4178156</v>
      </c>
      <c r="D53" s="10">
        <f t="shared" si="31"/>
        <v>61389</v>
      </c>
      <c r="E53" s="10">
        <v>286353</v>
      </c>
      <c r="F53" s="10">
        <f t="shared" si="32"/>
        <v>3481</v>
      </c>
      <c r="G53" s="13">
        <f t="shared" si="33"/>
        <v>6.8535736817868939E-2</v>
      </c>
      <c r="H53" s="10">
        <f t="shared" si="34"/>
        <v>2435310</v>
      </c>
      <c r="I53" s="10">
        <f t="shared" si="35"/>
        <v>19432</v>
      </c>
      <c r="J53" s="10">
        <v>1456493</v>
      </c>
      <c r="K53" s="10">
        <f t="shared" si="36"/>
        <v>38476</v>
      </c>
      <c r="L53" s="13">
        <f t="shared" si="37"/>
        <v>0.34859708445543919</v>
      </c>
      <c r="M53" s="10">
        <v>1378548</v>
      </c>
      <c r="N53" s="10">
        <f t="shared" si="26"/>
        <v>14031</v>
      </c>
      <c r="O53" s="10">
        <v>81491</v>
      </c>
      <c r="P53" s="10">
        <f t="shared" si="38"/>
        <v>917</v>
      </c>
      <c r="Q53" s="13">
        <f t="shared" si="39"/>
        <v>5.9113647112759224E-2</v>
      </c>
      <c r="R53" s="3">
        <v>19879</v>
      </c>
      <c r="S53" s="3">
        <f t="shared" si="10"/>
        <v>176</v>
      </c>
      <c r="T53" s="3">
        <v>987</v>
      </c>
      <c r="U53" s="10">
        <f t="shared" si="30"/>
        <v>16</v>
      </c>
      <c r="V53" s="5">
        <f t="shared" si="40"/>
        <v>4.9650384828210672E-2</v>
      </c>
    </row>
    <row r="54" spans="1:22" ht="17.25" x14ac:dyDescent="0.3">
      <c r="A54" s="8">
        <v>43964</v>
      </c>
      <c r="B54" s="7" t="s">
        <v>18</v>
      </c>
      <c r="C54" s="10">
        <v>4233504</v>
      </c>
      <c r="D54" s="10">
        <f t="shared" si="31"/>
        <v>55348</v>
      </c>
      <c r="E54" s="10">
        <v>289932</v>
      </c>
      <c r="F54" s="10">
        <f t="shared" si="32"/>
        <v>3579</v>
      </c>
      <c r="G54" s="13">
        <f t="shared" si="33"/>
        <v>6.8485113041112045E-2</v>
      </c>
      <c r="H54" s="10">
        <f t="shared" si="34"/>
        <v>2462258</v>
      </c>
      <c r="I54" s="10">
        <f t="shared" si="35"/>
        <v>26948</v>
      </c>
      <c r="J54" s="10">
        <v>1481314</v>
      </c>
      <c r="K54" s="10">
        <f t="shared" si="36"/>
        <v>24821</v>
      </c>
      <c r="L54" s="13">
        <f t="shared" si="37"/>
        <v>0.34990258660438256</v>
      </c>
      <c r="M54" s="10">
        <v>1399905</v>
      </c>
      <c r="N54" s="10">
        <f t="shared" si="26"/>
        <v>21357</v>
      </c>
      <c r="O54" s="10">
        <v>83019</v>
      </c>
      <c r="P54" s="10">
        <f t="shared" si="38"/>
        <v>1528</v>
      </c>
      <c r="Q54" s="13">
        <f t="shared" si="39"/>
        <v>5.9303309867455294E-2</v>
      </c>
      <c r="R54" s="3">
        <v>20157</v>
      </c>
      <c r="S54" s="3">
        <f t="shared" si="10"/>
        <v>278</v>
      </c>
      <c r="T54" s="3">
        <v>1009</v>
      </c>
      <c r="U54" s="10">
        <f t="shared" si="30"/>
        <v>22</v>
      </c>
      <c r="V54" s="5">
        <f t="shared" si="40"/>
        <v>5.0057052140695543E-2</v>
      </c>
    </row>
    <row r="55" spans="1:22" ht="17.25" x14ac:dyDescent="0.3">
      <c r="A55" s="8">
        <v>43965</v>
      </c>
      <c r="B55" s="7" t="s">
        <v>61</v>
      </c>
      <c r="C55" s="10">
        <v>4347015</v>
      </c>
      <c r="D55" s="10">
        <f t="shared" si="31"/>
        <v>113511</v>
      </c>
      <c r="E55" s="10">
        <v>297197</v>
      </c>
      <c r="F55" s="10">
        <f t="shared" si="32"/>
        <v>7265</v>
      </c>
      <c r="G55" s="13">
        <f t="shared" si="33"/>
        <v>6.8368064062350825E-2</v>
      </c>
      <c r="H55" s="10">
        <f t="shared" si="34"/>
        <v>2501271</v>
      </c>
      <c r="I55" s="10">
        <f t="shared" si="35"/>
        <v>39013</v>
      </c>
      <c r="J55" s="10">
        <v>1548547</v>
      </c>
      <c r="K55" s="10">
        <f t="shared" si="36"/>
        <v>67233</v>
      </c>
      <c r="L55" s="13">
        <f t="shared" si="37"/>
        <v>0.35623226512905981</v>
      </c>
      <c r="M55" s="10">
        <v>1421061</v>
      </c>
      <c r="N55" s="10">
        <f t="shared" si="26"/>
        <v>21156</v>
      </c>
      <c r="O55" s="10">
        <v>84763</v>
      </c>
      <c r="P55" s="10">
        <f t="shared" si="38"/>
        <v>1744</v>
      </c>
      <c r="Q55" s="13">
        <f t="shared" si="39"/>
        <v>5.964768577844301E-2</v>
      </c>
      <c r="R55" s="3">
        <v>20475</v>
      </c>
      <c r="S55" s="3">
        <f t="shared" si="10"/>
        <v>318</v>
      </c>
      <c r="T55" s="3">
        <v>1062</v>
      </c>
      <c r="U55" s="10">
        <f t="shared" si="30"/>
        <v>53</v>
      </c>
      <c r="V55" s="5">
        <f t="shared" si="40"/>
        <v>5.186813186813187E-2</v>
      </c>
    </row>
    <row r="56" spans="1:22" ht="17.25" x14ac:dyDescent="0.3">
      <c r="A56" s="8">
        <v>43966</v>
      </c>
      <c r="B56" s="7" t="s">
        <v>51</v>
      </c>
      <c r="C56" s="10">
        <v>4444670</v>
      </c>
      <c r="D56" s="10">
        <f t="shared" si="31"/>
        <v>97655</v>
      </c>
      <c r="E56" s="10">
        <v>302493</v>
      </c>
      <c r="F56" s="10">
        <f t="shared" si="32"/>
        <v>5296</v>
      </c>
      <c r="G56" s="13">
        <f t="shared" si="33"/>
        <v>6.8057471083342522E-2</v>
      </c>
      <c r="H56" s="10">
        <f t="shared" si="34"/>
        <v>2553319</v>
      </c>
      <c r="I56" s="10">
        <f t="shared" si="35"/>
        <v>52048</v>
      </c>
      <c r="J56" s="10">
        <v>1588858</v>
      </c>
      <c r="K56" s="10">
        <f t="shared" si="36"/>
        <v>40311</v>
      </c>
      <c r="L56" s="13">
        <f t="shared" si="37"/>
        <v>0.35747490814841149</v>
      </c>
      <c r="M56" s="10">
        <v>1438810</v>
      </c>
      <c r="N56" s="10">
        <f t="shared" si="26"/>
        <v>17749</v>
      </c>
      <c r="O56" s="10">
        <v>85906</v>
      </c>
      <c r="P56" s="10">
        <f t="shared" si="38"/>
        <v>1143</v>
      </c>
      <c r="Q56" s="13">
        <f t="shared" si="39"/>
        <v>5.9706285055010737E-2</v>
      </c>
      <c r="R56" s="3">
        <v>20838</v>
      </c>
      <c r="S56" s="3">
        <f t="shared" si="10"/>
        <v>363</v>
      </c>
      <c r="T56" s="3">
        <v>1086</v>
      </c>
      <c r="U56" s="10">
        <f t="shared" si="30"/>
        <v>24</v>
      </c>
      <c r="V56" s="5">
        <f t="shared" si="40"/>
        <v>5.2116325942988768E-2</v>
      </c>
    </row>
    <row r="57" spans="1:22" ht="17.25" x14ac:dyDescent="0.3">
      <c r="A57" s="8">
        <v>43967</v>
      </c>
      <c r="B57" s="7" t="s">
        <v>41</v>
      </c>
      <c r="C57" s="10">
        <v>4562458</v>
      </c>
      <c r="D57" s="10">
        <f t="shared" si="31"/>
        <v>117788</v>
      </c>
      <c r="E57" s="10">
        <v>308165</v>
      </c>
      <c r="F57" s="10">
        <f t="shared" si="32"/>
        <v>5672</v>
      </c>
      <c r="G57" s="13">
        <f t="shared" si="33"/>
        <v>6.7543635470178581E-2</v>
      </c>
      <c r="H57" s="10">
        <f t="shared" si="34"/>
        <v>2611002</v>
      </c>
      <c r="I57" s="10">
        <f t="shared" si="35"/>
        <v>57683</v>
      </c>
      <c r="J57" s="10">
        <v>1643291</v>
      </c>
      <c r="K57" s="10">
        <f t="shared" si="36"/>
        <v>54433</v>
      </c>
      <c r="L57" s="13">
        <f t="shared" si="37"/>
        <v>0.36017668546209081</v>
      </c>
      <c r="M57" s="10">
        <v>1443397</v>
      </c>
      <c r="N57" s="10">
        <f t="shared" si="26"/>
        <v>4587</v>
      </c>
      <c r="O57" s="10">
        <v>87568</v>
      </c>
      <c r="P57" s="10">
        <f t="shared" si="38"/>
        <v>1662</v>
      </c>
      <c r="Q57" s="13">
        <f t="shared" si="39"/>
        <v>6.0667993628918448E-2</v>
      </c>
      <c r="R57" s="3">
        <v>21232</v>
      </c>
      <c r="S57" s="3">
        <f t="shared" si="10"/>
        <v>394</v>
      </c>
      <c r="T57" s="3">
        <v>1150</v>
      </c>
      <c r="U57" s="10">
        <f t="shared" si="30"/>
        <v>64</v>
      </c>
      <c r="V57" s="5">
        <f t="shared" si="40"/>
        <v>5.4163526752072345E-2</v>
      </c>
    </row>
    <row r="58" spans="1:22" ht="17.25" x14ac:dyDescent="0.3">
      <c r="A58" s="8">
        <v>43968</v>
      </c>
      <c r="B58" s="7" t="s">
        <v>41</v>
      </c>
      <c r="C58" s="10">
        <v>4656639</v>
      </c>
      <c r="D58" s="10">
        <f t="shared" si="31"/>
        <v>94181</v>
      </c>
      <c r="E58" s="10">
        <v>312188</v>
      </c>
      <c r="F58" s="10">
        <f t="shared" si="32"/>
        <v>4023</v>
      </c>
      <c r="G58" s="13">
        <f t="shared" si="33"/>
        <v>6.7041486359582528E-2</v>
      </c>
      <c r="H58" s="10">
        <f t="shared" si="34"/>
        <v>2641129</v>
      </c>
      <c r="I58" s="10">
        <f t="shared" si="35"/>
        <v>30127</v>
      </c>
      <c r="J58" s="10">
        <v>1703322</v>
      </c>
      <c r="K58" s="10">
        <f t="shared" si="36"/>
        <v>60031</v>
      </c>
      <c r="L58" s="13">
        <f t="shared" si="37"/>
        <v>0.36578356192094769</v>
      </c>
      <c r="M58" s="10">
        <v>1467884</v>
      </c>
      <c r="N58" s="10">
        <f t="shared" si="26"/>
        <v>24487</v>
      </c>
      <c r="O58" s="10">
        <v>88754</v>
      </c>
      <c r="P58" s="10">
        <f t="shared" si="38"/>
        <v>1186</v>
      </c>
      <c r="Q58" s="13">
        <f t="shared" si="39"/>
        <v>6.0463905867221113E-2</v>
      </c>
      <c r="R58" s="3">
        <v>22000</v>
      </c>
      <c r="S58" s="3">
        <f t="shared" si="10"/>
        <v>768</v>
      </c>
      <c r="T58" s="3">
        <v>1192</v>
      </c>
      <c r="U58" s="10">
        <f t="shared" si="30"/>
        <v>42</v>
      </c>
      <c r="V58" s="5">
        <f t="shared" si="40"/>
        <v>5.4181818181818185E-2</v>
      </c>
    </row>
    <row r="59" spans="1:22" ht="17.25" x14ac:dyDescent="0.3">
      <c r="A59" s="8">
        <v>43970</v>
      </c>
      <c r="B59" s="7" t="s">
        <v>52</v>
      </c>
      <c r="C59" s="10">
        <v>4823449</v>
      </c>
      <c r="D59" s="10">
        <f t="shared" si="31"/>
        <v>166810</v>
      </c>
      <c r="E59" s="10">
        <v>318857</v>
      </c>
      <c r="F59" s="10">
        <f t="shared" si="32"/>
        <v>6669</v>
      </c>
      <c r="G59" s="13">
        <f t="shared" si="33"/>
        <v>6.6105602028755775E-2</v>
      </c>
      <c r="H59" s="10">
        <f t="shared" si="34"/>
        <v>2705938</v>
      </c>
      <c r="I59" s="10">
        <f t="shared" si="35"/>
        <v>64809</v>
      </c>
      <c r="J59" s="10">
        <v>1798654</v>
      </c>
      <c r="K59" s="10">
        <f t="shared" si="36"/>
        <v>95332</v>
      </c>
      <c r="L59" s="13">
        <f t="shared" si="37"/>
        <v>0.37289789940766449</v>
      </c>
      <c r="M59" s="10">
        <v>1508957</v>
      </c>
      <c r="N59" s="10">
        <f t="shared" si="26"/>
        <v>41073</v>
      </c>
      <c r="O59" s="10">
        <v>90369</v>
      </c>
      <c r="P59" s="10">
        <f t="shared" si="38"/>
        <v>1615</v>
      </c>
      <c r="Q59" s="13">
        <f t="shared" si="39"/>
        <v>5.988838648152333E-2</v>
      </c>
      <c r="R59" s="3">
        <v>22500</v>
      </c>
      <c r="S59" s="3">
        <f t="shared" si="10"/>
        <v>500</v>
      </c>
      <c r="T59" s="3">
        <v>1224</v>
      </c>
      <c r="U59" s="10">
        <f t="shared" si="30"/>
        <v>32</v>
      </c>
      <c r="V59" s="5">
        <f t="shared" si="40"/>
        <v>5.4399999999999997E-2</v>
      </c>
    </row>
    <row r="60" spans="1:22" ht="17.25" x14ac:dyDescent="0.3">
      <c r="A60" s="8">
        <v>43971</v>
      </c>
      <c r="B60" s="7" t="s">
        <v>62</v>
      </c>
      <c r="C60" s="10">
        <v>4922137</v>
      </c>
      <c r="D60" s="10">
        <f t="shared" si="31"/>
        <v>98688</v>
      </c>
      <c r="E60" s="10">
        <v>323855</v>
      </c>
      <c r="F60" s="10">
        <f t="shared" si="32"/>
        <v>4998</v>
      </c>
      <c r="G60" s="13">
        <f t="shared" si="33"/>
        <v>6.5795608695979002E-2</v>
      </c>
      <c r="H60" s="10">
        <f t="shared" si="34"/>
        <v>2792149</v>
      </c>
      <c r="I60" s="10">
        <f t="shared" si="35"/>
        <v>86211</v>
      </c>
      <c r="J60" s="10">
        <v>1806133</v>
      </c>
      <c r="K60" s="10">
        <f t="shared" si="36"/>
        <v>7479</v>
      </c>
      <c r="L60" s="13">
        <f t="shared" si="37"/>
        <v>0.36694082265487532</v>
      </c>
      <c r="M60" s="10">
        <v>1528861</v>
      </c>
      <c r="N60" s="10">
        <f t="shared" si="26"/>
        <v>19904</v>
      </c>
      <c r="O60" s="10">
        <v>91938</v>
      </c>
      <c r="P60" s="10">
        <f t="shared" si="38"/>
        <v>1569</v>
      </c>
      <c r="Q60" s="13">
        <f t="shared" si="39"/>
        <v>6.0134963217715671E-2</v>
      </c>
      <c r="R60" s="3">
        <v>23000</v>
      </c>
      <c r="S60" s="3">
        <f t="shared" si="10"/>
        <v>500</v>
      </c>
      <c r="T60" s="3">
        <v>1257</v>
      </c>
      <c r="U60" s="10">
        <f t="shared" si="30"/>
        <v>33</v>
      </c>
      <c r="V60" s="5">
        <f t="shared" si="40"/>
        <v>5.4652173913043479E-2</v>
      </c>
    </row>
    <row r="61" spans="1:22" ht="17.25" x14ac:dyDescent="0.3">
      <c r="A61" s="8">
        <v>43972</v>
      </c>
      <c r="B61" s="7" t="s">
        <v>38</v>
      </c>
      <c r="C61" s="10">
        <v>5019676</v>
      </c>
      <c r="D61" s="10">
        <f t="shared" si="31"/>
        <v>97539</v>
      </c>
      <c r="E61" s="10">
        <v>328565</v>
      </c>
      <c r="F61" s="10">
        <f t="shared" si="32"/>
        <v>4710</v>
      </c>
      <c r="G61" s="13">
        <f t="shared" si="33"/>
        <v>6.5455419831877595E-2</v>
      </c>
      <c r="H61" s="10">
        <v>2819000</v>
      </c>
      <c r="I61" s="10">
        <f t="shared" si="35"/>
        <v>26851</v>
      </c>
      <c r="J61" s="10">
        <v>1913103</v>
      </c>
      <c r="K61" s="10">
        <f t="shared" si="36"/>
        <v>106970</v>
      </c>
      <c r="L61" s="13">
        <f t="shared" si="37"/>
        <v>0.38112081337520587</v>
      </c>
      <c r="M61" s="10">
        <v>1551853</v>
      </c>
      <c r="N61" s="10">
        <f t="shared" si="26"/>
        <v>22992</v>
      </c>
      <c r="O61" s="10">
        <v>93439</v>
      </c>
      <c r="P61" s="10">
        <f t="shared" si="38"/>
        <v>1501</v>
      </c>
      <c r="Q61" s="13">
        <f t="shared" si="39"/>
        <v>6.0211244235117631E-2</v>
      </c>
      <c r="R61" s="3">
        <v>23500</v>
      </c>
      <c r="S61" s="3">
        <f t="shared" si="10"/>
        <v>500</v>
      </c>
      <c r="T61" s="3">
        <v>1299</v>
      </c>
      <c r="U61" s="10">
        <f t="shared" si="30"/>
        <v>42</v>
      </c>
      <c r="V61" s="5">
        <f t="shared" si="40"/>
        <v>5.527659574468085E-2</v>
      </c>
    </row>
    <row r="62" spans="1:22" ht="17.25" x14ac:dyDescent="0.3">
      <c r="A62" s="8">
        <v>43973</v>
      </c>
      <c r="B62" s="7" t="s">
        <v>52</v>
      </c>
      <c r="C62" s="10">
        <v>5127125</v>
      </c>
      <c r="D62" s="10">
        <f t="shared" si="31"/>
        <v>107449</v>
      </c>
      <c r="E62" s="10">
        <v>333398</v>
      </c>
      <c r="F62" s="10">
        <f t="shared" si="32"/>
        <v>4833</v>
      </c>
      <c r="G62" s="13">
        <f t="shared" si="33"/>
        <v>6.5026306165736153E-2</v>
      </c>
      <c r="H62" s="10">
        <v>2822000</v>
      </c>
      <c r="I62" s="10">
        <f t="shared" si="35"/>
        <v>3000</v>
      </c>
      <c r="J62" s="10">
        <v>1964622</v>
      </c>
      <c r="K62" s="10">
        <f t="shared" si="36"/>
        <v>51519</v>
      </c>
      <c r="L62" s="13">
        <f t="shared" si="37"/>
        <v>0.38318199770826733</v>
      </c>
      <c r="M62" s="10">
        <v>1577758</v>
      </c>
      <c r="N62" s="10">
        <f t="shared" si="26"/>
        <v>25905</v>
      </c>
      <c r="O62" s="10">
        <v>94729</v>
      </c>
      <c r="P62" s="10">
        <f t="shared" si="38"/>
        <v>1290</v>
      </c>
      <c r="Q62" s="13">
        <f t="shared" si="39"/>
        <v>6.0040259659592914E-2</v>
      </c>
      <c r="R62" s="3">
        <v>23700</v>
      </c>
      <c r="S62" s="3">
        <f t="shared" si="10"/>
        <v>200</v>
      </c>
      <c r="T62" s="3">
        <v>1310</v>
      </c>
      <c r="U62" s="10">
        <f t="shared" si="30"/>
        <v>11</v>
      </c>
      <c r="V62" s="5">
        <f t="shared" si="40"/>
        <v>5.5274261603375528E-2</v>
      </c>
    </row>
    <row r="63" spans="1:22" ht="17.25" x14ac:dyDescent="0.3">
      <c r="A63" s="8">
        <v>43974</v>
      </c>
      <c r="B63" s="7" t="s">
        <v>63</v>
      </c>
      <c r="C63" s="10">
        <v>5235452</v>
      </c>
      <c r="D63" s="10">
        <f t="shared" si="31"/>
        <v>108327</v>
      </c>
      <c r="E63" s="10">
        <v>338612</v>
      </c>
      <c r="F63" s="10">
        <f t="shared" si="32"/>
        <v>5214</v>
      </c>
      <c r="G63" s="13">
        <f t="shared" si="33"/>
        <v>6.4676746152958708E-2</v>
      </c>
      <c r="H63" s="10">
        <f t="shared" si="34"/>
        <v>2824072</v>
      </c>
      <c r="I63" s="10">
        <f t="shared" si="35"/>
        <v>2072</v>
      </c>
      <c r="J63" s="10">
        <v>2072768</v>
      </c>
      <c r="K63" s="10">
        <f t="shared" si="36"/>
        <v>108146</v>
      </c>
      <c r="L63" s="13">
        <f t="shared" si="37"/>
        <v>0.3959100379489679</v>
      </c>
      <c r="M63" s="10">
        <v>1601434</v>
      </c>
      <c r="N63" s="10">
        <f t="shared" si="26"/>
        <v>23676</v>
      </c>
      <c r="O63" s="10">
        <v>96007</v>
      </c>
      <c r="P63" s="10">
        <f t="shared" si="38"/>
        <v>1278</v>
      </c>
      <c r="Q63" s="13">
        <f t="shared" si="39"/>
        <v>5.9950644235104288E-2</v>
      </c>
      <c r="R63" s="3">
        <v>23800</v>
      </c>
      <c r="S63" s="3">
        <f t="shared" si="10"/>
        <v>100</v>
      </c>
      <c r="T63" s="3">
        <v>1324</v>
      </c>
      <c r="U63" s="10">
        <f t="shared" si="30"/>
        <v>14</v>
      </c>
      <c r="V63" s="5">
        <f t="shared" si="40"/>
        <v>5.5630252100840334E-2</v>
      </c>
    </row>
    <row r="64" spans="1:22" ht="17.25" x14ac:dyDescent="0.3">
      <c r="A64" s="8">
        <v>43975</v>
      </c>
      <c r="B64" s="7" t="s">
        <v>64</v>
      </c>
      <c r="C64" s="10">
        <v>5335868</v>
      </c>
      <c r="D64" s="10">
        <f t="shared" si="31"/>
        <v>100416</v>
      </c>
      <c r="E64" s="10">
        <v>341549</v>
      </c>
      <c r="F64" s="10">
        <f t="shared" si="32"/>
        <v>2937</v>
      </c>
      <c r="G64" s="13">
        <f t="shared" si="33"/>
        <v>6.4010016739544526E-2</v>
      </c>
      <c r="H64" s="10">
        <f t="shared" si="34"/>
        <v>2869468</v>
      </c>
      <c r="I64" s="10">
        <f t="shared" si="35"/>
        <v>45396</v>
      </c>
      <c r="J64" s="10">
        <v>2124851</v>
      </c>
      <c r="K64" s="10">
        <f t="shared" si="36"/>
        <v>52083</v>
      </c>
      <c r="L64" s="13">
        <f t="shared" si="37"/>
        <v>0.39822030829848115</v>
      </c>
      <c r="M64" s="10">
        <v>1622990</v>
      </c>
      <c r="N64" s="10">
        <f t="shared" si="26"/>
        <v>21556</v>
      </c>
      <c r="O64" s="10">
        <v>96046</v>
      </c>
      <c r="P64" s="10">
        <f t="shared" si="38"/>
        <v>39</v>
      </c>
      <c r="Q64" s="13">
        <f t="shared" si="39"/>
        <v>5.9178429934873288E-2</v>
      </c>
      <c r="R64" s="3">
        <v>23900</v>
      </c>
      <c r="S64" s="3">
        <f t="shared" si="10"/>
        <v>100</v>
      </c>
      <c r="T64" s="3">
        <v>1327</v>
      </c>
      <c r="U64" s="10">
        <f t="shared" si="30"/>
        <v>3</v>
      </c>
      <c r="V64" s="5">
        <f t="shared" si="40"/>
        <v>5.5523012552301257E-2</v>
      </c>
    </row>
    <row r="65" spans="1:22" ht="17.25" x14ac:dyDescent="0.3">
      <c r="A65" s="8">
        <v>43976</v>
      </c>
      <c r="B65" s="7" t="s">
        <v>65</v>
      </c>
      <c r="C65" s="10">
        <v>5435789</v>
      </c>
      <c r="D65" s="10">
        <f t="shared" si="31"/>
        <v>99921</v>
      </c>
      <c r="E65" s="10">
        <v>345467</v>
      </c>
      <c r="F65" s="10">
        <f t="shared" si="32"/>
        <v>3918</v>
      </c>
      <c r="G65" s="13">
        <f t="shared" si="33"/>
        <v>6.3554159294998386E-2</v>
      </c>
      <c r="H65" s="10">
        <f t="shared" si="34"/>
        <v>2905327</v>
      </c>
      <c r="I65" s="10">
        <f t="shared" si="35"/>
        <v>35859</v>
      </c>
      <c r="J65" s="10">
        <v>2184995</v>
      </c>
      <c r="K65" s="10">
        <f t="shared" si="36"/>
        <v>60144</v>
      </c>
      <c r="L65" s="13">
        <f t="shared" si="37"/>
        <v>0.40196464579475033</v>
      </c>
      <c r="M65" s="10">
        <v>1644143</v>
      </c>
      <c r="N65" s="10">
        <f t="shared" si="26"/>
        <v>21153</v>
      </c>
      <c r="O65" s="10">
        <v>97724</v>
      </c>
      <c r="P65" s="10">
        <f t="shared" si="38"/>
        <v>1678</v>
      </c>
      <c r="Q65" s="13">
        <f t="shared" si="39"/>
        <v>5.9437652320996411E-2</v>
      </c>
      <c r="R65" s="3">
        <v>24174</v>
      </c>
      <c r="S65" s="3">
        <f t="shared" si="10"/>
        <v>274</v>
      </c>
      <c r="T65" s="3">
        <v>1332</v>
      </c>
      <c r="U65" s="10">
        <f t="shared" si="30"/>
        <v>5</v>
      </c>
      <c r="V65" s="5">
        <f t="shared" si="40"/>
        <v>5.5100521221146684E-2</v>
      </c>
    </row>
    <row r="66" spans="1:22" ht="17.25" x14ac:dyDescent="0.3">
      <c r="A66" s="8">
        <v>43977</v>
      </c>
      <c r="B66" s="7" t="s">
        <v>32</v>
      </c>
      <c r="C66" s="10">
        <v>5518905</v>
      </c>
      <c r="D66" s="10">
        <f t="shared" si="31"/>
        <v>83116</v>
      </c>
      <c r="E66" s="10">
        <v>346700</v>
      </c>
      <c r="F66" s="10">
        <f t="shared" si="32"/>
        <v>1233</v>
      </c>
      <c r="G66" s="13">
        <f t="shared" si="33"/>
        <v>6.2820432676409535E-2</v>
      </c>
      <c r="H66" s="10">
        <f t="shared" si="34"/>
        <v>2918554</v>
      </c>
      <c r="I66" s="10">
        <f t="shared" si="35"/>
        <v>13227</v>
      </c>
      <c r="J66" s="10">
        <v>2253651</v>
      </c>
      <c r="K66" s="10">
        <f t="shared" si="36"/>
        <v>68656</v>
      </c>
      <c r="L66" s="13">
        <f t="shared" si="37"/>
        <v>0.40835111312841949</v>
      </c>
      <c r="M66" s="10">
        <v>1662768</v>
      </c>
      <c r="N66" s="10">
        <f t="shared" si="26"/>
        <v>18625</v>
      </c>
      <c r="O66" s="10">
        <v>98233</v>
      </c>
      <c r="P66" s="10">
        <f t="shared" si="38"/>
        <v>509</v>
      </c>
      <c r="Q66" s="13">
        <f t="shared" si="39"/>
        <v>5.9077995246480566E-2</v>
      </c>
      <c r="R66" s="3">
        <v>24354</v>
      </c>
      <c r="S66" s="3">
        <f t="shared" si="10"/>
        <v>180</v>
      </c>
      <c r="T66" s="3">
        <v>1333</v>
      </c>
      <c r="U66" s="10">
        <f t="shared" si="30"/>
        <v>1</v>
      </c>
      <c r="V66" s="5">
        <f t="shared" si="40"/>
        <v>5.47343352221401E-2</v>
      </c>
    </row>
    <row r="67" spans="1:22" ht="17.25" x14ac:dyDescent="0.3">
      <c r="A67" s="8">
        <v>43978</v>
      </c>
      <c r="B67" s="7" t="s">
        <v>59</v>
      </c>
      <c r="C67" s="10">
        <v>5618829</v>
      </c>
      <c r="D67" s="10">
        <f t="shared" si="31"/>
        <v>99924</v>
      </c>
      <c r="E67" s="10">
        <v>351077</v>
      </c>
      <c r="F67" s="10">
        <f t="shared" si="32"/>
        <v>4377</v>
      </c>
      <c r="G67" s="13">
        <f t="shared" si="33"/>
        <v>6.248223606733716E-2</v>
      </c>
      <c r="H67" s="10">
        <f t="shared" si="34"/>
        <v>2956348</v>
      </c>
      <c r="I67" s="10">
        <f t="shared" si="35"/>
        <v>37794</v>
      </c>
      <c r="J67" s="10">
        <v>2311404</v>
      </c>
      <c r="K67" s="10">
        <f t="shared" si="36"/>
        <v>57753</v>
      </c>
      <c r="L67" s="13">
        <f t="shared" si="37"/>
        <v>0.41136756430921817</v>
      </c>
      <c r="M67" s="10">
        <v>1681793</v>
      </c>
      <c r="N67" s="10">
        <f t="shared" si="26"/>
        <v>19025</v>
      </c>
      <c r="O67" s="10">
        <v>98933</v>
      </c>
      <c r="P67" s="10">
        <f t="shared" si="38"/>
        <v>700</v>
      </c>
      <c r="Q67" s="13">
        <f t="shared" si="39"/>
        <v>5.882590782575501E-2</v>
      </c>
      <c r="R67" s="3">
        <v>25000</v>
      </c>
      <c r="S67" s="3">
        <f t="shared" ref="S67:S115" si="41">SUM(R67-R66)</f>
        <v>646</v>
      </c>
      <c r="T67" s="3">
        <v>1352</v>
      </c>
      <c r="U67" s="10">
        <f t="shared" si="30"/>
        <v>19</v>
      </c>
      <c r="V67" s="5">
        <f t="shared" si="40"/>
        <v>5.4080000000000003E-2</v>
      </c>
    </row>
    <row r="68" spans="1:22" ht="17.25" x14ac:dyDescent="0.3">
      <c r="A68" s="8">
        <v>43979</v>
      </c>
      <c r="B68" s="7" t="s">
        <v>66</v>
      </c>
      <c r="C68" s="10">
        <v>5716570</v>
      </c>
      <c r="D68" s="10">
        <f t="shared" si="31"/>
        <v>97741</v>
      </c>
      <c r="E68" s="10">
        <v>356131</v>
      </c>
      <c r="F68" s="10">
        <f t="shared" si="32"/>
        <v>5054</v>
      </c>
      <c r="G68" s="13">
        <f t="shared" si="33"/>
        <v>6.229802136595896E-2</v>
      </c>
      <c r="H68" s="10">
        <f t="shared" si="34"/>
        <v>2993147</v>
      </c>
      <c r="I68" s="10">
        <f t="shared" si="35"/>
        <v>36799</v>
      </c>
      <c r="J68" s="10">
        <v>2367292</v>
      </c>
      <c r="K68" s="10">
        <f t="shared" si="36"/>
        <v>55888</v>
      </c>
      <c r="L68" s="13">
        <f t="shared" si="37"/>
        <v>0.41411055930391827</v>
      </c>
      <c r="M68" s="10">
        <v>1699933</v>
      </c>
      <c r="N68" s="10">
        <f t="shared" si="26"/>
        <v>18140</v>
      </c>
      <c r="O68" s="10">
        <v>100442</v>
      </c>
      <c r="P68" s="10">
        <f t="shared" si="38"/>
        <v>1509</v>
      </c>
      <c r="Q68" s="13">
        <f t="shared" si="39"/>
        <v>5.9085858089701182E-2</v>
      </c>
      <c r="R68" s="3">
        <v>25500</v>
      </c>
      <c r="S68" s="3">
        <f t="shared" si="41"/>
        <v>500</v>
      </c>
      <c r="T68" s="3">
        <v>1392</v>
      </c>
      <c r="U68" s="10">
        <f t="shared" si="30"/>
        <v>40</v>
      </c>
      <c r="V68" s="5">
        <f t="shared" si="40"/>
        <v>5.4588235294117646E-2</v>
      </c>
    </row>
    <row r="69" spans="1:22" ht="17.25" x14ac:dyDescent="0.3">
      <c r="A69" s="8">
        <v>43980</v>
      </c>
      <c r="B69" s="7" t="s">
        <v>67</v>
      </c>
      <c r="C69" s="10">
        <v>5837541</v>
      </c>
      <c r="D69" s="10">
        <f t="shared" si="31"/>
        <v>120971</v>
      </c>
      <c r="E69" s="10">
        <v>361066</v>
      </c>
      <c r="F69" s="10">
        <f t="shared" si="32"/>
        <v>4935</v>
      </c>
      <c r="G69" s="13">
        <f t="shared" si="33"/>
        <v>6.1852413541934867E-2</v>
      </c>
      <c r="H69" s="10">
        <f t="shared" si="34"/>
        <v>3038510</v>
      </c>
      <c r="I69" s="10">
        <f t="shared" si="35"/>
        <v>45363</v>
      </c>
      <c r="J69" s="10">
        <v>2437965</v>
      </c>
      <c r="K69" s="10">
        <f t="shared" si="36"/>
        <v>70673</v>
      </c>
      <c r="L69" s="13">
        <f t="shared" si="37"/>
        <v>0.41763561061070065</v>
      </c>
      <c r="M69" s="10">
        <v>1721926</v>
      </c>
      <c r="N69" s="10">
        <f t="shared" si="26"/>
        <v>21993</v>
      </c>
      <c r="O69" s="10">
        <v>101621</v>
      </c>
      <c r="P69" s="10">
        <f t="shared" si="38"/>
        <v>1179</v>
      </c>
      <c r="Q69" s="13">
        <f t="shared" si="39"/>
        <v>5.9015892669022942E-2</v>
      </c>
      <c r="R69" s="3">
        <v>25750</v>
      </c>
      <c r="S69" s="3">
        <f t="shared" si="41"/>
        <v>250</v>
      </c>
      <c r="T69" s="3">
        <v>1421</v>
      </c>
      <c r="U69" s="10">
        <f t="shared" si="30"/>
        <v>29</v>
      </c>
      <c r="V69" s="5">
        <f t="shared" si="40"/>
        <v>5.5184466019417476E-2</v>
      </c>
    </row>
    <row r="70" spans="1:22" ht="17.25" x14ac:dyDescent="0.3">
      <c r="A70" s="8">
        <v>43981</v>
      </c>
      <c r="B70" s="7" t="s">
        <v>69</v>
      </c>
      <c r="C70" s="10">
        <v>6003762</v>
      </c>
      <c r="D70" s="10">
        <f t="shared" si="31"/>
        <v>166221</v>
      </c>
      <c r="E70" s="10">
        <v>367356</v>
      </c>
      <c r="F70" s="10">
        <f t="shared" si="32"/>
        <v>6290</v>
      </c>
      <c r="G70" s="13">
        <f t="shared" si="33"/>
        <v>6.1187635352633898E-2</v>
      </c>
      <c r="H70" s="10">
        <f t="shared" si="34"/>
        <v>3099349</v>
      </c>
      <c r="I70" s="10">
        <f t="shared" si="35"/>
        <v>60839</v>
      </c>
      <c r="J70" s="10">
        <v>2537057</v>
      </c>
      <c r="K70" s="10">
        <f t="shared" si="36"/>
        <v>99092</v>
      </c>
      <c r="L70" s="13">
        <f t="shared" si="37"/>
        <v>0.42257787700445154</v>
      </c>
      <c r="M70" s="10">
        <v>1761671</v>
      </c>
      <c r="N70" s="10">
        <f t="shared" si="26"/>
        <v>39745</v>
      </c>
      <c r="O70" s="10">
        <v>103605</v>
      </c>
      <c r="P70" s="10">
        <f t="shared" si="38"/>
        <v>1984</v>
      </c>
      <c r="Q70" s="13">
        <f t="shared" si="39"/>
        <v>5.8810640579313615E-2</v>
      </c>
      <c r="R70" s="3">
        <v>26000</v>
      </c>
      <c r="S70" s="3">
        <f t="shared" si="41"/>
        <v>250</v>
      </c>
      <c r="T70" s="3">
        <v>1436</v>
      </c>
      <c r="U70" s="10">
        <f t="shared" si="30"/>
        <v>15</v>
      </c>
      <c r="V70" s="5">
        <f t="shared" si="40"/>
        <v>5.5230769230769229E-2</v>
      </c>
    </row>
    <row r="71" spans="1:22" ht="17.25" x14ac:dyDescent="0.3">
      <c r="A71" s="8">
        <v>43982</v>
      </c>
      <c r="B71" s="7" t="s">
        <v>68</v>
      </c>
      <c r="C71" s="10">
        <v>6087902</v>
      </c>
      <c r="D71" s="10">
        <f t="shared" si="31"/>
        <v>84140</v>
      </c>
      <c r="E71" s="10">
        <v>369627</v>
      </c>
      <c r="F71" s="10">
        <f t="shared" si="32"/>
        <v>2271</v>
      </c>
      <c r="G71" s="13">
        <f t="shared" si="33"/>
        <v>6.0715004939304214E-2</v>
      </c>
      <c r="H71" s="10">
        <f t="shared" si="34"/>
        <v>3135891</v>
      </c>
      <c r="I71" s="10">
        <f t="shared" si="35"/>
        <v>36542</v>
      </c>
      <c r="J71" s="10">
        <v>2582384</v>
      </c>
      <c r="K71" s="10">
        <f t="shared" si="36"/>
        <v>45327</v>
      </c>
      <c r="L71" s="13">
        <f t="shared" si="37"/>
        <v>0.42418291227421201</v>
      </c>
      <c r="M71" s="10">
        <v>1770384</v>
      </c>
      <c r="N71" s="10">
        <f t="shared" si="26"/>
        <v>8713</v>
      </c>
      <c r="O71" s="10">
        <v>103781</v>
      </c>
      <c r="P71" s="10">
        <f t="shared" si="38"/>
        <v>176</v>
      </c>
      <c r="Q71" s="13">
        <f t="shared" si="39"/>
        <v>5.8620615640448626E-2</v>
      </c>
      <c r="R71" s="3">
        <v>26240</v>
      </c>
      <c r="S71" s="3">
        <f t="shared" si="41"/>
        <v>240</v>
      </c>
      <c r="T71" s="3">
        <v>1443</v>
      </c>
      <c r="U71" s="10">
        <f t="shared" si="30"/>
        <v>7</v>
      </c>
      <c r="V71" s="5">
        <f t="shared" si="40"/>
        <v>5.4992378048780488E-2</v>
      </c>
    </row>
    <row r="72" spans="1:22" ht="17.25" x14ac:dyDescent="0.3">
      <c r="A72" s="8">
        <v>43983</v>
      </c>
      <c r="B72" s="7" t="s">
        <v>70</v>
      </c>
      <c r="C72" s="10">
        <v>6189560</v>
      </c>
      <c r="D72" s="10">
        <f t="shared" si="31"/>
        <v>101658</v>
      </c>
      <c r="E72" s="10">
        <v>372469</v>
      </c>
      <c r="F72" s="10">
        <f t="shared" si="32"/>
        <v>2842</v>
      </c>
      <c r="G72" s="13">
        <f t="shared" si="33"/>
        <v>6.0176975423131857E-2</v>
      </c>
      <c r="H72" s="10">
        <f t="shared" si="34"/>
        <v>3164614</v>
      </c>
      <c r="I72" s="10">
        <f t="shared" si="35"/>
        <v>28723</v>
      </c>
      <c r="J72" s="10">
        <v>2652477</v>
      </c>
      <c r="K72" s="10">
        <f t="shared" si="36"/>
        <v>70093</v>
      </c>
      <c r="L72" s="13">
        <f t="shared" si="37"/>
        <v>0.42854047783687371</v>
      </c>
      <c r="M72" s="10">
        <v>1790191</v>
      </c>
      <c r="N72" s="10">
        <f t="shared" si="26"/>
        <v>19807</v>
      </c>
      <c r="O72" s="10">
        <v>104383</v>
      </c>
      <c r="P72" s="10">
        <f t="shared" si="38"/>
        <v>602</v>
      </c>
      <c r="Q72" s="13">
        <f t="shared" si="39"/>
        <v>5.8308303415669054E-2</v>
      </c>
      <c r="R72" s="3">
        <v>26376</v>
      </c>
      <c r="S72" s="3">
        <f t="shared" si="41"/>
        <v>136</v>
      </c>
      <c r="T72" s="3">
        <v>1445</v>
      </c>
      <c r="U72" s="10">
        <f t="shared" si="30"/>
        <v>2</v>
      </c>
      <c r="V72" s="5">
        <f t="shared" si="40"/>
        <v>5.4784652714589023E-2</v>
      </c>
    </row>
    <row r="73" spans="1:22" ht="17.25" x14ac:dyDescent="0.3">
      <c r="A73" s="8">
        <v>43984</v>
      </c>
      <c r="B73" s="7" t="s">
        <v>27</v>
      </c>
      <c r="C73" s="10">
        <v>6189879</v>
      </c>
      <c r="D73" s="10">
        <f t="shared" si="31"/>
        <v>319</v>
      </c>
      <c r="E73" s="10">
        <v>375951</v>
      </c>
      <c r="F73" s="10">
        <f t="shared" si="32"/>
        <v>3482</v>
      </c>
      <c r="G73" s="13">
        <f t="shared" si="33"/>
        <v>6.073640534814978E-2</v>
      </c>
      <c r="H73" s="10">
        <f t="shared" si="34"/>
        <v>3117919</v>
      </c>
      <c r="I73" s="10">
        <f t="shared" si="35"/>
        <v>-46695</v>
      </c>
      <c r="J73" s="10">
        <v>2696009</v>
      </c>
      <c r="K73" s="10">
        <f t="shared" si="36"/>
        <v>43532</v>
      </c>
      <c r="L73" s="13">
        <f t="shared" si="37"/>
        <v>0.43555116343954381</v>
      </c>
      <c r="M73" s="10">
        <v>1797978</v>
      </c>
      <c r="N73" s="10">
        <f t="shared" si="26"/>
        <v>7787</v>
      </c>
      <c r="O73" s="10">
        <v>104345</v>
      </c>
      <c r="P73" s="10">
        <f t="shared" si="38"/>
        <v>-38</v>
      </c>
      <c r="Q73" s="13">
        <f t="shared" si="39"/>
        <v>5.8034636686322076E-2</v>
      </c>
      <c r="R73" s="3">
        <v>26563</v>
      </c>
      <c r="S73" s="3">
        <f t="shared" si="41"/>
        <v>187</v>
      </c>
      <c r="T73" s="3">
        <v>1458</v>
      </c>
      <c r="U73" s="10">
        <f t="shared" si="30"/>
        <v>13</v>
      </c>
      <c r="V73" s="5">
        <f t="shared" ref="V73:V146" si="42">SUM(T73/R73)</f>
        <v>5.4888378571697476E-2</v>
      </c>
    </row>
    <row r="74" spans="1:22" ht="17.25" x14ac:dyDescent="0.3">
      <c r="A74" s="8">
        <v>43985</v>
      </c>
      <c r="B74" s="7" t="s">
        <v>46</v>
      </c>
      <c r="C74" s="10">
        <v>6405532</v>
      </c>
      <c r="D74" s="10">
        <f t="shared" si="31"/>
        <v>215653</v>
      </c>
      <c r="E74" s="10">
        <v>380773</v>
      </c>
      <c r="F74" s="10">
        <f t="shared" si="32"/>
        <v>4822</v>
      </c>
      <c r="G74" s="13">
        <f t="shared" si="33"/>
        <v>5.9444398997616436E-2</v>
      </c>
      <c r="H74" s="10">
        <f t="shared" si="34"/>
        <v>3276850</v>
      </c>
      <c r="I74" s="10">
        <f t="shared" si="35"/>
        <v>158931</v>
      </c>
      <c r="J74" s="10">
        <v>2747909</v>
      </c>
      <c r="K74" s="10">
        <f t="shared" si="36"/>
        <v>51900</v>
      </c>
      <c r="L74" s="13">
        <f t="shared" si="37"/>
        <v>0.42898997304205178</v>
      </c>
      <c r="M74" s="10">
        <v>1831821</v>
      </c>
      <c r="N74" s="10">
        <f t="shared" si="26"/>
        <v>33843</v>
      </c>
      <c r="O74" s="10">
        <v>106181</v>
      </c>
      <c r="P74" s="10">
        <f t="shared" si="38"/>
        <v>1836</v>
      </c>
      <c r="Q74" s="13">
        <f t="shared" si="39"/>
        <v>5.7964724719282067E-2</v>
      </c>
      <c r="R74" s="3">
        <v>26750</v>
      </c>
      <c r="S74" s="3">
        <f t="shared" si="41"/>
        <v>187</v>
      </c>
      <c r="T74" s="3">
        <v>1474</v>
      </c>
      <c r="U74" s="10">
        <f t="shared" si="30"/>
        <v>16</v>
      </c>
      <c r="V74" s="5">
        <f t="shared" si="42"/>
        <v>5.510280373831776E-2</v>
      </c>
    </row>
    <row r="75" spans="1:22" ht="17.25" x14ac:dyDescent="0.3">
      <c r="A75" s="8">
        <v>43986</v>
      </c>
      <c r="B75" s="7" t="s">
        <v>38</v>
      </c>
      <c r="C75" s="10">
        <v>6538456</v>
      </c>
      <c r="D75" s="10">
        <f t="shared" si="31"/>
        <v>132924</v>
      </c>
      <c r="E75" s="10">
        <v>386503</v>
      </c>
      <c r="F75" s="10">
        <f t="shared" si="32"/>
        <v>5730</v>
      </c>
      <c r="G75" s="13">
        <f t="shared" si="33"/>
        <v>5.9112273600984699E-2</v>
      </c>
      <c r="H75" s="10">
        <f t="shared" si="34"/>
        <v>3323485</v>
      </c>
      <c r="I75" s="10">
        <f t="shared" si="35"/>
        <v>46635</v>
      </c>
      <c r="J75" s="10">
        <v>2828468</v>
      </c>
      <c r="K75" s="10">
        <f t="shared" si="36"/>
        <v>80559</v>
      </c>
      <c r="L75" s="13">
        <f t="shared" si="37"/>
        <v>0.43258958995824093</v>
      </c>
      <c r="M75" s="10">
        <v>1851520</v>
      </c>
      <c r="N75" s="10">
        <f t="shared" si="26"/>
        <v>19699</v>
      </c>
      <c r="O75" s="10">
        <v>107175</v>
      </c>
      <c r="P75" s="10">
        <f t="shared" si="38"/>
        <v>994</v>
      </c>
      <c r="Q75" s="13">
        <f t="shared" si="39"/>
        <v>5.7884872969236084E-2</v>
      </c>
      <c r="R75" s="3">
        <v>27000</v>
      </c>
      <c r="S75" s="3">
        <f t="shared" si="41"/>
        <v>250</v>
      </c>
      <c r="T75" s="3">
        <v>1494</v>
      </c>
      <c r="U75" s="10">
        <f t="shared" si="30"/>
        <v>20</v>
      </c>
      <c r="V75" s="5">
        <f t="shared" si="42"/>
        <v>5.5333333333333332E-2</v>
      </c>
    </row>
    <row r="76" spans="1:22" ht="17.25" x14ac:dyDescent="0.3">
      <c r="A76" s="8">
        <v>43987</v>
      </c>
      <c r="B76" s="7" t="s">
        <v>38</v>
      </c>
      <c r="C76" s="10">
        <v>6663729</v>
      </c>
      <c r="D76" s="10">
        <f t="shared" si="31"/>
        <v>125273</v>
      </c>
      <c r="E76" s="10">
        <v>391656</v>
      </c>
      <c r="F76" s="10">
        <f t="shared" si="32"/>
        <v>5153</v>
      </c>
      <c r="G76" s="13">
        <f t="shared" si="33"/>
        <v>5.8774298894807994E-2</v>
      </c>
      <c r="H76" s="10">
        <f t="shared" si="34"/>
        <v>3381274</v>
      </c>
      <c r="I76" s="10">
        <f t="shared" si="35"/>
        <v>57789</v>
      </c>
      <c r="J76" s="10">
        <v>2890799</v>
      </c>
      <c r="K76" s="10">
        <f t="shared" si="36"/>
        <v>62331</v>
      </c>
      <c r="L76" s="13">
        <f t="shared" si="37"/>
        <v>0.43381100882103701</v>
      </c>
      <c r="M76" s="10">
        <v>1872660</v>
      </c>
      <c r="N76" s="10">
        <f t="shared" si="26"/>
        <v>21140</v>
      </c>
      <c r="O76" s="10">
        <v>108211</v>
      </c>
      <c r="P76" s="10">
        <f t="shared" si="38"/>
        <v>1036</v>
      </c>
      <c r="Q76" s="13">
        <f t="shared" si="39"/>
        <v>5.7784648574754627E-2</v>
      </c>
      <c r="R76" s="3">
        <v>27260</v>
      </c>
      <c r="S76" s="3">
        <f t="shared" si="41"/>
        <v>260</v>
      </c>
      <c r="T76" s="3">
        <v>1512</v>
      </c>
      <c r="U76" s="10">
        <f t="shared" si="30"/>
        <v>18</v>
      </c>
      <c r="V76" s="5">
        <f t="shared" si="42"/>
        <v>5.5465884079236978E-2</v>
      </c>
    </row>
    <row r="77" spans="1:22" ht="17.25" x14ac:dyDescent="0.3">
      <c r="A77" s="8">
        <v>43988</v>
      </c>
      <c r="B77" s="7" t="s">
        <v>36</v>
      </c>
      <c r="C77" s="10">
        <v>6761962</v>
      </c>
      <c r="D77" s="10">
        <f t="shared" si="31"/>
        <v>98233</v>
      </c>
      <c r="E77" s="10">
        <v>395409</v>
      </c>
      <c r="F77" s="10">
        <f t="shared" si="32"/>
        <v>3753</v>
      </c>
      <c r="G77" s="13">
        <f t="shared" si="33"/>
        <v>5.8475483890622279E-2</v>
      </c>
      <c r="H77" s="10">
        <f t="shared" si="34"/>
        <v>3403324</v>
      </c>
      <c r="I77" s="10">
        <f t="shared" si="35"/>
        <v>22050</v>
      </c>
      <c r="J77" s="10">
        <v>2963229</v>
      </c>
      <c r="K77" s="10">
        <f t="shared" si="36"/>
        <v>72430</v>
      </c>
      <c r="L77" s="13">
        <f t="shared" si="37"/>
        <v>0.43822029760001607</v>
      </c>
      <c r="M77" s="10">
        <v>1897838</v>
      </c>
      <c r="N77" s="10">
        <f t="shared" si="26"/>
        <v>25178</v>
      </c>
      <c r="O77" s="10">
        <v>109143</v>
      </c>
      <c r="P77" s="10">
        <f t="shared" si="38"/>
        <v>932</v>
      </c>
      <c r="Q77" s="13">
        <f t="shared" si="39"/>
        <v>5.7509123539522339E-2</v>
      </c>
      <c r="R77" s="3">
        <v>27354</v>
      </c>
      <c r="S77" s="3">
        <f t="shared" si="41"/>
        <v>94</v>
      </c>
      <c r="T77" s="3">
        <v>1524</v>
      </c>
      <c r="U77" s="10">
        <f t="shared" si="30"/>
        <v>12</v>
      </c>
      <c r="V77" s="5">
        <f t="shared" si="42"/>
        <v>5.571397236236017E-2</v>
      </c>
    </row>
    <row r="78" spans="1:22" ht="17.25" x14ac:dyDescent="0.3">
      <c r="A78" s="8">
        <v>43989</v>
      </c>
      <c r="B78" s="7" t="s">
        <v>41</v>
      </c>
      <c r="C78" s="10">
        <v>6920214</v>
      </c>
      <c r="D78" s="10">
        <f t="shared" si="31"/>
        <v>158252</v>
      </c>
      <c r="E78" s="10">
        <v>400225</v>
      </c>
      <c r="F78" s="10">
        <f t="shared" si="32"/>
        <v>4816</v>
      </c>
      <c r="G78" s="13">
        <f t="shared" si="33"/>
        <v>5.7834194144863148E-2</v>
      </c>
      <c r="H78" s="10">
        <f t="shared" si="34"/>
        <v>3419809</v>
      </c>
      <c r="I78" s="10">
        <f t="shared" si="35"/>
        <v>16485</v>
      </c>
      <c r="J78" s="10">
        <v>3100180</v>
      </c>
      <c r="K78" s="10">
        <f t="shared" si="36"/>
        <v>136951</v>
      </c>
      <c r="L78" s="13">
        <f t="shared" si="37"/>
        <v>0.44798903617720492</v>
      </c>
      <c r="M78" s="10">
        <v>1920061</v>
      </c>
      <c r="N78" s="10">
        <f t="shared" si="26"/>
        <v>22223</v>
      </c>
      <c r="O78" s="10">
        <v>109802</v>
      </c>
      <c r="P78" s="10">
        <f t="shared" si="38"/>
        <v>659</v>
      </c>
      <c r="Q78" s="13">
        <f t="shared" si="39"/>
        <v>5.7186724796764267E-2</v>
      </c>
      <c r="R78" s="3">
        <v>27502</v>
      </c>
      <c r="S78" s="3">
        <f t="shared" si="41"/>
        <v>148</v>
      </c>
      <c r="T78" s="3">
        <v>1527</v>
      </c>
      <c r="U78" s="10">
        <f t="shared" si="30"/>
        <v>3</v>
      </c>
      <c r="V78" s="5">
        <f t="shared" si="42"/>
        <v>5.5523234673841904E-2</v>
      </c>
    </row>
    <row r="79" spans="1:22" ht="17.25" x14ac:dyDescent="0.3">
      <c r="A79" s="8">
        <v>43990</v>
      </c>
      <c r="B79" s="7" t="s">
        <v>32</v>
      </c>
      <c r="C79" s="10">
        <v>7036623</v>
      </c>
      <c r="D79" s="10">
        <f t="shared" si="31"/>
        <v>116409</v>
      </c>
      <c r="E79" s="10">
        <v>403211</v>
      </c>
      <c r="F79" s="10">
        <f t="shared" si="32"/>
        <v>2986</v>
      </c>
      <c r="G79" s="13">
        <f t="shared" si="33"/>
        <v>5.7301776718747047E-2</v>
      </c>
      <c r="H79" s="10">
        <f t="shared" si="34"/>
        <v>3480189</v>
      </c>
      <c r="I79" s="10">
        <f t="shared" si="35"/>
        <v>60380</v>
      </c>
      <c r="J79" s="10">
        <v>3153223</v>
      </c>
      <c r="K79" s="10">
        <f t="shared" si="36"/>
        <v>53043</v>
      </c>
      <c r="L79" s="13">
        <f t="shared" si="37"/>
        <v>0.44811594993791765</v>
      </c>
      <c r="M79" s="10">
        <v>1942363</v>
      </c>
      <c r="N79" s="10">
        <f t="shared" si="26"/>
        <v>22302</v>
      </c>
      <c r="O79" s="10">
        <v>110514</v>
      </c>
      <c r="P79" s="10">
        <f t="shared" si="38"/>
        <v>712</v>
      </c>
      <c r="Q79" s="13">
        <f t="shared" si="39"/>
        <v>5.6896676882745398E-2</v>
      </c>
      <c r="R79" s="3">
        <v>27623</v>
      </c>
      <c r="S79" s="3">
        <f t="shared" si="41"/>
        <v>121</v>
      </c>
      <c r="T79" s="3">
        <v>1527</v>
      </c>
      <c r="U79" s="10">
        <f t="shared" si="30"/>
        <v>0</v>
      </c>
      <c r="V79" s="5">
        <f t="shared" si="42"/>
        <v>5.5280020272960938E-2</v>
      </c>
    </row>
    <row r="80" spans="1:22" ht="17.25" x14ac:dyDescent="0.3">
      <c r="A80" s="8">
        <v>43991</v>
      </c>
      <c r="B80" s="7" t="s">
        <v>71</v>
      </c>
      <c r="C80" s="10">
        <v>7142462</v>
      </c>
      <c r="D80" s="10">
        <f t="shared" si="31"/>
        <v>105839</v>
      </c>
      <c r="E80" s="10">
        <v>407009</v>
      </c>
      <c r="F80" s="10">
        <f t="shared" si="32"/>
        <v>3798</v>
      </c>
      <c r="G80" s="13">
        <f t="shared" si="33"/>
        <v>5.6984412377692736E-2</v>
      </c>
      <c r="H80" s="10">
        <f t="shared" si="34"/>
        <v>3420734</v>
      </c>
      <c r="I80" s="10">
        <f t="shared" si="35"/>
        <v>-59455</v>
      </c>
      <c r="J80" s="10">
        <v>3314719</v>
      </c>
      <c r="K80" s="10">
        <f t="shared" si="36"/>
        <v>161496</v>
      </c>
      <c r="L80" s="13">
        <f t="shared" si="37"/>
        <v>0.46408633325595572</v>
      </c>
      <c r="M80" s="10">
        <v>1961187</v>
      </c>
      <c r="N80" s="10">
        <f t="shared" si="26"/>
        <v>18824</v>
      </c>
      <c r="O80" s="10">
        <v>111007</v>
      </c>
      <c r="P80" s="10">
        <f t="shared" si="38"/>
        <v>493</v>
      </c>
      <c r="Q80" s="13">
        <f t="shared" si="39"/>
        <v>5.6601945658420132E-2</v>
      </c>
      <c r="R80" s="3">
        <v>27743</v>
      </c>
      <c r="S80" s="3">
        <f t="shared" si="41"/>
        <v>120</v>
      </c>
      <c r="T80" s="3">
        <v>1543</v>
      </c>
      <c r="U80" s="10">
        <f t="shared" si="30"/>
        <v>16</v>
      </c>
      <c r="V80" s="5">
        <f t="shared" si="42"/>
        <v>5.561763327686263E-2</v>
      </c>
    </row>
    <row r="81" spans="1:22" ht="17.25" x14ac:dyDescent="0.3">
      <c r="A81" s="8">
        <v>43992</v>
      </c>
      <c r="B81" s="7" t="s">
        <v>35</v>
      </c>
      <c r="C81" s="10">
        <v>7258842</v>
      </c>
      <c r="D81" s="10">
        <f t="shared" si="31"/>
        <v>116380</v>
      </c>
      <c r="E81" s="10">
        <v>411694</v>
      </c>
      <c r="F81" s="10">
        <f t="shared" si="32"/>
        <v>4685</v>
      </c>
      <c r="G81" s="13">
        <f t="shared" si="33"/>
        <v>5.6716209004135924E-2</v>
      </c>
      <c r="H81" s="10">
        <f t="shared" si="34"/>
        <v>3457997</v>
      </c>
      <c r="I81" s="10">
        <f t="shared" si="35"/>
        <v>37263</v>
      </c>
      <c r="J81" s="10">
        <v>3389151</v>
      </c>
      <c r="K81" s="10">
        <f t="shared" si="36"/>
        <v>74432</v>
      </c>
      <c r="L81" s="13">
        <f t="shared" si="37"/>
        <v>0.46689967903971458</v>
      </c>
      <c r="M81" s="10">
        <v>1979893</v>
      </c>
      <c r="N81" s="10">
        <f t="shared" si="26"/>
        <v>18706</v>
      </c>
      <c r="O81" s="10">
        <v>112006</v>
      </c>
      <c r="P81" s="10">
        <f t="shared" si="38"/>
        <v>999</v>
      </c>
      <c r="Q81" s="13">
        <f t="shared" si="39"/>
        <v>5.6571744028591442E-2</v>
      </c>
      <c r="R81" s="3">
        <v>27834</v>
      </c>
      <c r="S81" s="3">
        <f t="shared" si="41"/>
        <v>91</v>
      </c>
      <c r="T81" s="3">
        <v>1553</v>
      </c>
      <c r="U81" s="10">
        <f t="shared" si="30"/>
        <v>10</v>
      </c>
      <c r="V81" s="5">
        <f t="shared" si="42"/>
        <v>5.5795070776747863E-2</v>
      </c>
    </row>
    <row r="82" spans="1:22" ht="17.25" x14ac:dyDescent="0.3">
      <c r="A82" s="8">
        <v>43993</v>
      </c>
      <c r="B82" s="7" t="s">
        <v>50</v>
      </c>
      <c r="C82" s="10">
        <v>7400013</v>
      </c>
      <c r="D82" s="10">
        <f t="shared" si="31"/>
        <v>141171</v>
      </c>
      <c r="E82" s="10">
        <v>417132</v>
      </c>
      <c r="F82" s="10">
        <f t="shared" si="32"/>
        <v>5438</v>
      </c>
      <c r="G82" s="13">
        <f t="shared" si="33"/>
        <v>5.6369090162409173E-2</v>
      </c>
      <c r="H82" s="10">
        <f t="shared" si="34"/>
        <v>3500690</v>
      </c>
      <c r="I82" s="10">
        <f t="shared" si="35"/>
        <v>42693</v>
      </c>
      <c r="J82" s="10">
        <v>3482191</v>
      </c>
      <c r="K82" s="10">
        <f t="shared" si="36"/>
        <v>93040</v>
      </c>
      <c r="L82" s="13">
        <f t="shared" si="37"/>
        <v>0.47056552468218638</v>
      </c>
      <c r="M82" s="10">
        <v>2000464</v>
      </c>
      <c r="N82" s="10">
        <f t="shared" si="26"/>
        <v>20571</v>
      </c>
      <c r="O82" s="10">
        <v>112924</v>
      </c>
      <c r="P82" s="10">
        <f t="shared" si="38"/>
        <v>918</v>
      </c>
      <c r="Q82" s="13">
        <f t="shared" si="39"/>
        <v>5.6448903854305801E-2</v>
      </c>
      <c r="R82" s="3">
        <v>28211</v>
      </c>
      <c r="S82" s="3">
        <f t="shared" si="41"/>
        <v>377</v>
      </c>
      <c r="T82" s="3">
        <v>1572</v>
      </c>
      <c r="U82" s="10">
        <f t="shared" si="30"/>
        <v>19</v>
      </c>
      <c r="V82" s="5">
        <f t="shared" si="42"/>
        <v>5.5722944950551204E-2</v>
      </c>
    </row>
    <row r="83" spans="1:22" ht="17.25" x14ac:dyDescent="0.3">
      <c r="A83" s="8">
        <v>43994</v>
      </c>
      <c r="B83" s="7" t="s">
        <v>58</v>
      </c>
      <c r="C83" s="10">
        <v>7549679</v>
      </c>
      <c r="D83" s="10">
        <f t="shared" si="31"/>
        <v>149666</v>
      </c>
      <c r="E83" s="10">
        <v>421948</v>
      </c>
      <c r="F83" s="10">
        <f t="shared" si="32"/>
        <v>4816</v>
      </c>
      <c r="G83" s="13">
        <f t="shared" si="33"/>
        <v>5.5889528548167415E-2</v>
      </c>
      <c r="H83" s="10">
        <f t="shared" si="34"/>
        <v>3565927</v>
      </c>
      <c r="I83" s="10">
        <f t="shared" si="35"/>
        <v>65237</v>
      </c>
      <c r="J83" s="10">
        <v>3561804</v>
      </c>
      <c r="K83" s="10">
        <f t="shared" si="36"/>
        <v>79613</v>
      </c>
      <c r="L83" s="13">
        <f t="shared" si="37"/>
        <v>0.47178217775881598</v>
      </c>
      <c r="M83" s="10">
        <v>2023347</v>
      </c>
      <c r="N83" s="10">
        <f t="shared" si="26"/>
        <v>22883</v>
      </c>
      <c r="O83" s="10">
        <v>113820</v>
      </c>
      <c r="P83" s="10">
        <f t="shared" si="38"/>
        <v>896</v>
      </c>
      <c r="Q83" s="13">
        <f t="shared" si="39"/>
        <v>5.6253326789720198E-2</v>
      </c>
      <c r="R83" s="3">
        <v>28647</v>
      </c>
      <c r="S83" s="3">
        <f t="shared" si="41"/>
        <v>436</v>
      </c>
      <c r="T83" s="3">
        <v>1582</v>
      </c>
      <c r="U83" s="10">
        <f t="shared" si="30"/>
        <v>10</v>
      </c>
      <c r="V83" s="5">
        <f t="shared" si="42"/>
        <v>5.5223932698013754E-2</v>
      </c>
    </row>
    <row r="84" spans="1:22" ht="17.25" x14ac:dyDescent="0.3">
      <c r="A84" s="8">
        <v>43995</v>
      </c>
      <c r="B84" s="7" t="s">
        <v>73</v>
      </c>
      <c r="C84" s="10">
        <v>7675299</v>
      </c>
      <c r="D84" s="10">
        <f t="shared" si="31"/>
        <v>125620</v>
      </c>
      <c r="E84" s="10">
        <v>426208</v>
      </c>
      <c r="F84" s="10">
        <f t="shared" si="32"/>
        <v>4260</v>
      </c>
      <c r="G84" s="13">
        <f t="shared" si="33"/>
        <v>5.5529823658987093E-2</v>
      </c>
      <c r="H84" s="10">
        <f t="shared" si="34"/>
        <v>3603325</v>
      </c>
      <c r="I84" s="10">
        <f t="shared" si="35"/>
        <v>37398</v>
      </c>
      <c r="J84" s="10">
        <v>3645766</v>
      </c>
      <c r="K84" s="10">
        <f t="shared" si="36"/>
        <v>83962</v>
      </c>
      <c r="L84" s="13">
        <f t="shared" si="37"/>
        <v>0.47499986645471404</v>
      </c>
      <c r="M84" s="10">
        <v>2048986</v>
      </c>
      <c r="N84" s="10">
        <f t="shared" si="26"/>
        <v>25639</v>
      </c>
      <c r="O84" s="10">
        <v>114669</v>
      </c>
      <c r="P84" s="10">
        <f t="shared" si="38"/>
        <v>849</v>
      </c>
      <c r="Q84" s="13">
        <f t="shared" si="39"/>
        <v>5.5963779157105029E-2</v>
      </c>
      <c r="R84" s="3">
        <v>29010</v>
      </c>
      <c r="S84" s="3">
        <f t="shared" si="41"/>
        <v>363</v>
      </c>
      <c r="T84" s="3">
        <v>1582</v>
      </c>
      <c r="U84" s="10">
        <f t="shared" si="30"/>
        <v>0</v>
      </c>
      <c r="V84" s="5">
        <f t="shared" si="42"/>
        <v>5.4532919682867977E-2</v>
      </c>
    </row>
    <row r="85" spans="1:22" ht="17.25" x14ac:dyDescent="0.3">
      <c r="A85" s="8">
        <v>43996</v>
      </c>
      <c r="B85" s="7" t="s">
        <v>47</v>
      </c>
      <c r="C85" s="10">
        <v>7808773</v>
      </c>
      <c r="D85" s="10">
        <f t="shared" si="31"/>
        <v>133474</v>
      </c>
      <c r="E85" s="10">
        <v>430542</v>
      </c>
      <c r="F85" s="10">
        <f t="shared" si="32"/>
        <v>4334</v>
      </c>
      <c r="G85" s="13">
        <f t="shared" si="33"/>
        <v>5.5135678806388658E-2</v>
      </c>
      <c r="H85" s="10">
        <f t="shared" si="34"/>
        <v>3656500</v>
      </c>
      <c r="I85" s="10">
        <f t="shared" si="35"/>
        <v>53175</v>
      </c>
      <c r="J85" s="10">
        <v>3721731</v>
      </c>
      <c r="K85" s="10">
        <f t="shared" si="36"/>
        <v>75965</v>
      </c>
      <c r="L85" s="13">
        <f t="shared" si="37"/>
        <v>0.47660893715312252</v>
      </c>
      <c r="M85" s="10">
        <v>2074526</v>
      </c>
      <c r="N85" s="10">
        <f t="shared" si="26"/>
        <v>25540</v>
      </c>
      <c r="O85" s="10">
        <v>115436</v>
      </c>
      <c r="P85" s="10">
        <f t="shared" si="38"/>
        <v>767</v>
      </c>
      <c r="Q85" s="13">
        <f t="shared" si="39"/>
        <v>5.5644518314063071E-2</v>
      </c>
      <c r="R85" s="3">
        <v>29252</v>
      </c>
      <c r="S85" s="3">
        <f t="shared" si="41"/>
        <v>242</v>
      </c>
      <c r="T85" s="3">
        <v>1597</v>
      </c>
      <c r="U85" s="10">
        <f t="shared" si="30"/>
        <v>15</v>
      </c>
      <c r="V85" s="5">
        <f t="shared" si="42"/>
        <v>5.4594557637084644E-2</v>
      </c>
    </row>
    <row r="86" spans="1:22" ht="17.25" x14ac:dyDescent="0.3">
      <c r="A86" s="8">
        <v>43997</v>
      </c>
      <c r="B86" s="7" t="s">
        <v>60</v>
      </c>
      <c r="C86" s="10">
        <v>7935698</v>
      </c>
      <c r="D86" s="10">
        <f t="shared" si="31"/>
        <v>126925</v>
      </c>
      <c r="E86" s="10">
        <v>433959</v>
      </c>
      <c r="F86" s="10">
        <f t="shared" si="32"/>
        <v>3417</v>
      </c>
      <c r="G86" s="13">
        <f t="shared" si="33"/>
        <v>5.468441465388426E-2</v>
      </c>
      <c r="H86" s="10">
        <f t="shared" si="34"/>
        <v>3711735</v>
      </c>
      <c r="I86" s="10">
        <f t="shared" si="35"/>
        <v>55235</v>
      </c>
      <c r="J86" s="10">
        <v>3790004</v>
      </c>
      <c r="K86" s="10">
        <f t="shared" si="36"/>
        <v>68273</v>
      </c>
      <c r="L86" s="13">
        <f t="shared" si="37"/>
        <v>0.47758924293742022</v>
      </c>
      <c r="M86" s="10">
        <v>2094069</v>
      </c>
      <c r="N86" s="10">
        <f t="shared" si="26"/>
        <v>19543</v>
      </c>
      <c r="O86" s="10">
        <v>115732</v>
      </c>
      <c r="P86" s="10">
        <f t="shared" si="38"/>
        <v>296</v>
      </c>
      <c r="Q86" s="13">
        <f t="shared" si="39"/>
        <v>5.5266564759804952E-2</v>
      </c>
      <c r="R86" s="3">
        <v>29454</v>
      </c>
      <c r="S86" s="3">
        <f t="shared" si="41"/>
        <v>202</v>
      </c>
      <c r="T86" s="3">
        <v>1598</v>
      </c>
      <c r="U86" s="10">
        <f t="shared" si="30"/>
        <v>1</v>
      </c>
      <c r="V86" s="5">
        <f t="shared" si="42"/>
        <v>5.4254091125144295E-2</v>
      </c>
    </row>
    <row r="87" spans="1:22" ht="17.25" x14ac:dyDescent="0.3">
      <c r="A87" s="8">
        <v>47285</v>
      </c>
      <c r="B87" s="7" t="s">
        <v>42</v>
      </c>
      <c r="C87" s="10">
        <v>8056492</v>
      </c>
      <c r="D87" s="10">
        <f t="shared" si="31"/>
        <v>120794</v>
      </c>
      <c r="E87" s="10">
        <v>437412</v>
      </c>
      <c r="F87" s="10">
        <f t="shared" si="32"/>
        <v>3453</v>
      </c>
      <c r="G87" s="13">
        <f t="shared" si="33"/>
        <v>5.4293109209318395E-2</v>
      </c>
      <c r="H87" s="10">
        <f t="shared" si="34"/>
        <v>3726323</v>
      </c>
      <c r="I87" s="10">
        <f t="shared" si="35"/>
        <v>14588</v>
      </c>
      <c r="J87" s="10">
        <v>3892757</v>
      </c>
      <c r="K87" s="10">
        <f t="shared" si="36"/>
        <v>102753</v>
      </c>
      <c r="L87" s="13">
        <f t="shared" si="37"/>
        <v>0.48318263085223695</v>
      </c>
      <c r="M87" s="10">
        <v>2114026</v>
      </c>
      <c r="N87" s="10">
        <f t="shared" si="26"/>
        <v>19957</v>
      </c>
      <c r="O87" s="10">
        <v>116127</v>
      </c>
      <c r="P87" s="10">
        <f t="shared" si="38"/>
        <v>395</v>
      </c>
      <c r="Q87" s="13">
        <f t="shared" si="39"/>
        <v>5.4931680121247328E-2</v>
      </c>
      <c r="R87" s="3">
        <v>29675</v>
      </c>
      <c r="S87" s="3">
        <f t="shared" si="41"/>
        <v>221</v>
      </c>
      <c r="T87" s="3">
        <v>1605</v>
      </c>
      <c r="U87" s="10">
        <f t="shared" si="30"/>
        <v>7</v>
      </c>
      <c r="V87" s="5">
        <f t="shared" si="42"/>
        <v>5.4085930918281379E-2</v>
      </c>
    </row>
    <row r="88" spans="1:22" ht="17.25" x14ac:dyDescent="0.3">
      <c r="A88" s="8">
        <v>43999</v>
      </c>
      <c r="B88" s="7" t="s">
        <v>73</v>
      </c>
      <c r="C88" s="10">
        <v>8196735</v>
      </c>
      <c r="D88" s="10">
        <f t="shared" si="31"/>
        <v>140243</v>
      </c>
      <c r="E88" s="10">
        <v>444249</v>
      </c>
      <c r="F88" s="10">
        <f t="shared" si="32"/>
        <v>6837</v>
      </c>
      <c r="G88" s="13">
        <f t="shared" si="33"/>
        <v>5.4198287488859895E-2</v>
      </c>
      <c r="H88" s="10">
        <f t="shared" si="34"/>
        <v>3776316</v>
      </c>
      <c r="I88" s="10">
        <f t="shared" si="35"/>
        <v>49993</v>
      </c>
      <c r="J88" s="10">
        <v>3976170</v>
      </c>
      <c r="K88" s="10">
        <f t="shared" si="36"/>
        <v>83413</v>
      </c>
      <c r="L88" s="13">
        <f t="shared" si="37"/>
        <v>0.48509192989647709</v>
      </c>
      <c r="M88" s="10">
        <v>2137732</v>
      </c>
      <c r="N88" s="10">
        <f t="shared" si="26"/>
        <v>23706</v>
      </c>
      <c r="O88" s="10">
        <v>116963</v>
      </c>
      <c r="P88" s="10">
        <f t="shared" si="38"/>
        <v>836</v>
      </c>
      <c r="Q88" s="13">
        <f t="shared" si="39"/>
        <v>5.4713593659074196E-2</v>
      </c>
      <c r="R88" s="3">
        <v>29810</v>
      </c>
      <c r="S88" s="3">
        <f t="shared" si="41"/>
        <v>135</v>
      </c>
      <c r="T88" s="3">
        <v>1617</v>
      </c>
      <c r="U88" s="10">
        <f t="shared" si="30"/>
        <v>12</v>
      </c>
      <c r="V88" s="5">
        <f t="shared" si="42"/>
        <v>5.4243542435424355E-2</v>
      </c>
    </row>
    <row r="89" spans="1:22" ht="17.25" x14ac:dyDescent="0.3">
      <c r="A89" s="8">
        <v>44000</v>
      </c>
      <c r="B89" s="7" t="s">
        <v>74</v>
      </c>
      <c r="C89" s="10">
        <v>8373746</v>
      </c>
      <c r="D89" s="10">
        <f t="shared" si="31"/>
        <v>177011</v>
      </c>
      <c r="E89" s="10">
        <v>449512</v>
      </c>
      <c r="F89" s="10">
        <f t="shared" si="32"/>
        <v>5263</v>
      </c>
      <c r="G89" s="13">
        <f t="shared" si="33"/>
        <v>5.368111237193008E-2</v>
      </c>
      <c r="H89" s="10">
        <f t="shared" si="34"/>
        <v>3827320</v>
      </c>
      <c r="I89" s="10">
        <f t="shared" si="35"/>
        <v>51004</v>
      </c>
      <c r="J89" s="10">
        <v>4096914</v>
      </c>
      <c r="K89" s="10">
        <f t="shared" si="36"/>
        <v>120744</v>
      </c>
      <c r="L89" s="13">
        <f t="shared" si="37"/>
        <v>0.48925701830459151</v>
      </c>
      <c r="M89" s="10">
        <v>2163290</v>
      </c>
      <c r="N89" s="10">
        <f t="shared" si="26"/>
        <v>25558</v>
      </c>
      <c r="O89" s="10">
        <v>117717</v>
      </c>
      <c r="P89" s="10">
        <f t="shared" si="38"/>
        <v>754</v>
      </c>
      <c r="Q89" s="13">
        <f t="shared" si="39"/>
        <v>5.4415727895936281E-2</v>
      </c>
      <c r="R89" s="3">
        <v>30012</v>
      </c>
      <c r="S89" s="3">
        <f t="shared" si="41"/>
        <v>202</v>
      </c>
      <c r="T89" s="3">
        <v>1631</v>
      </c>
      <c r="U89" s="10">
        <f t="shared" si="30"/>
        <v>14</v>
      </c>
      <c r="V89" s="5">
        <f t="shared" si="42"/>
        <v>5.4344928695188588E-2</v>
      </c>
    </row>
    <row r="90" spans="1:22" ht="17.25" x14ac:dyDescent="0.3">
      <c r="A90" s="8">
        <v>44001</v>
      </c>
      <c r="B90" s="7" t="s">
        <v>59</v>
      </c>
      <c r="C90" s="10">
        <v>8513725</v>
      </c>
      <c r="D90" s="10">
        <f t="shared" si="31"/>
        <v>139979</v>
      </c>
      <c r="E90" s="10">
        <v>454513</v>
      </c>
      <c r="F90" s="10">
        <f t="shared" si="32"/>
        <v>5001</v>
      </c>
      <c r="G90" s="13">
        <f t="shared" si="33"/>
        <v>5.3385915095918647E-2</v>
      </c>
      <c r="H90" s="10">
        <f t="shared" si="34"/>
        <v>3877769</v>
      </c>
      <c r="I90" s="10">
        <f t="shared" si="35"/>
        <v>50449</v>
      </c>
      <c r="J90" s="10">
        <v>4181443</v>
      </c>
      <c r="K90" s="10">
        <f t="shared" si="36"/>
        <v>84529</v>
      </c>
      <c r="L90" s="13">
        <f t="shared" si="37"/>
        <v>0.4911414216456369</v>
      </c>
      <c r="M90" s="10">
        <v>2191200</v>
      </c>
      <c r="N90" s="10">
        <f t="shared" si="26"/>
        <v>27910</v>
      </c>
      <c r="O90" s="10">
        <v>118435</v>
      </c>
      <c r="P90" s="10">
        <f t="shared" si="38"/>
        <v>718</v>
      </c>
      <c r="Q90" s="13">
        <f t="shared" si="39"/>
        <v>5.4050292077400509E-2</v>
      </c>
      <c r="R90" s="3">
        <v>30124</v>
      </c>
      <c r="S90" s="3">
        <f t="shared" si="41"/>
        <v>112</v>
      </c>
      <c r="T90" s="3">
        <v>1638</v>
      </c>
      <c r="U90" s="10">
        <f t="shared" si="30"/>
        <v>7</v>
      </c>
      <c r="V90" s="5">
        <f t="shared" si="42"/>
        <v>5.4375248970920199E-2</v>
      </c>
    </row>
    <row r="91" spans="1:22" ht="17.25" x14ac:dyDescent="0.3">
      <c r="A91" s="8">
        <v>44002</v>
      </c>
      <c r="B91" s="7" t="s">
        <v>75</v>
      </c>
      <c r="C91" s="10">
        <v>8688913</v>
      </c>
      <c r="D91" s="10">
        <f t="shared" si="31"/>
        <v>175188</v>
      </c>
      <c r="E91" s="10">
        <v>460594</v>
      </c>
      <c r="F91" s="10">
        <f t="shared" si="32"/>
        <v>6081</v>
      </c>
      <c r="G91" s="13">
        <f t="shared" si="33"/>
        <v>5.3009392544268771E-2</v>
      </c>
      <c r="H91" s="10">
        <f t="shared" si="34"/>
        <v>3955265</v>
      </c>
      <c r="I91" s="10">
        <f t="shared" si="35"/>
        <v>77496</v>
      </c>
      <c r="J91" s="10">
        <v>4273054</v>
      </c>
      <c r="K91" s="10">
        <f t="shared" si="36"/>
        <v>91611</v>
      </c>
      <c r="L91" s="13">
        <f t="shared" si="37"/>
        <v>0.49178234377533758</v>
      </c>
      <c r="M91" s="10">
        <v>2222600</v>
      </c>
      <c r="N91" s="10">
        <f t="shared" si="26"/>
        <v>31400</v>
      </c>
      <c r="O91" s="10">
        <v>119131</v>
      </c>
      <c r="P91" s="10">
        <f t="shared" si="38"/>
        <v>696</v>
      </c>
      <c r="Q91" s="13">
        <f t="shared" si="39"/>
        <v>5.3599838027535318E-2</v>
      </c>
      <c r="R91" s="3">
        <v>30324</v>
      </c>
      <c r="S91" s="3">
        <f t="shared" si="41"/>
        <v>200</v>
      </c>
      <c r="T91" s="3">
        <v>1643</v>
      </c>
      <c r="U91" s="10">
        <f t="shared" si="30"/>
        <v>5</v>
      </c>
      <c r="V91" s="5">
        <f t="shared" si="42"/>
        <v>5.4181506397572882E-2</v>
      </c>
    </row>
    <row r="92" spans="1:22" ht="17.25" x14ac:dyDescent="0.3">
      <c r="A92" s="8">
        <v>44003</v>
      </c>
      <c r="B92" s="7" t="s">
        <v>37</v>
      </c>
      <c r="C92" s="10">
        <v>8814243</v>
      </c>
      <c r="D92" s="10">
        <f t="shared" si="31"/>
        <v>125330</v>
      </c>
      <c r="E92" s="10">
        <v>464883</v>
      </c>
      <c r="F92" s="10">
        <f t="shared" si="32"/>
        <v>4289</v>
      </c>
      <c r="G92" s="13">
        <f t="shared" si="33"/>
        <v>5.2742249107495677E-2</v>
      </c>
      <c r="H92" s="10">
        <f t="shared" si="34"/>
        <v>3969074</v>
      </c>
      <c r="I92" s="10">
        <f t="shared" si="35"/>
        <v>13809</v>
      </c>
      <c r="J92" s="10">
        <v>4380286</v>
      </c>
      <c r="K92" s="10">
        <f t="shared" si="36"/>
        <v>107232</v>
      </c>
      <c r="L92" s="13">
        <f t="shared" si="37"/>
        <v>0.49695543905472084</v>
      </c>
      <c r="M92" s="10">
        <v>2255119</v>
      </c>
      <c r="N92" s="10">
        <f t="shared" si="26"/>
        <v>32519</v>
      </c>
      <c r="O92" s="10">
        <v>119719</v>
      </c>
      <c r="P92" s="10">
        <f t="shared" si="38"/>
        <v>588</v>
      </c>
      <c r="Q92" s="13">
        <f t="shared" si="39"/>
        <v>5.3087664109964926E-2</v>
      </c>
      <c r="R92" s="3">
        <v>30489</v>
      </c>
      <c r="S92" s="3">
        <f t="shared" si="41"/>
        <v>165</v>
      </c>
      <c r="T92" s="3">
        <v>1647</v>
      </c>
      <c r="U92" s="10">
        <f t="shared" si="30"/>
        <v>4</v>
      </c>
      <c r="V92" s="5">
        <f t="shared" si="42"/>
        <v>5.4019482436288499E-2</v>
      </c>
    </row>
    <row r="93" spans="1:22" ht="17.25" x14ac:dyDescent="0.3">
      <c r="A93" s="8">
        <v>44004</v>
      </c>
      <c r="B93" s="7" t="s">
        <v>76</v>
      </c>
      <c r="C93" s="10">
        <v>8970977</v>
      </c>
      <c r="D93" s="10">
        <f t="shared" si="31"/>
        <v>156734</v>
      </c>
      <c r="E93" s="10">
        <v>468589</v>
      </c>
      <c r="F93" s="10">
        <f t="shared" si="32"/>
        <v>3706</v>
      </c>
      <c r="G93" s="13">
        <f t="shared" si="33"/>
        <v>5.2233887122885278E-2</v>
      </c>
      <c r="H93" s="10">
        <f t="shared" si="34"/>
        <v>4058592</v>
      </c>
      <c r="I93" s="10">
        <f t="shared" si="35"/>
        <v>89518</v>
      </c>
      <c r="J93" s="10">
        <v>4443796</v>
      </c>
      <c r="K93" s="10">
        <f t="shared" si="36"/>
        <v>63510</v>
      </c>
      <c r="L93" s="13">
        <f t="shared" si="37"/>
        <v>0.49535251288683496</v>
      </c>
      <c r="M93" s="10">
        <v>2290969</v>
      </c>
      <c r="N93" s="10">
        <f t="shared" si="26"/>
        <v>35850</v>
      </c>
      <c r="O93" s="10">
        <v>119977</v>
      </c>
      <c r="P93" s="10">
        <f t="shared" si="38"/>
        <v>258</v>
      </c>
      <c r="Q93" s="13">
        <f t="shared" si="39"/>
        <v>5.2369543193295065E-2</v>
      </c>
      <c r="R93" s="3">
        <v>30594</v>
      </c>
      <c r="S93" s="3">
        <f t="shared" si="41"/>
        <v>105</v>
      </c>
      <c r="T93" s="3">
        <v>1647</v>
      </c>
      <c r="U93" s="10">
        <f t="shared" si="30"/>
        <v>0</v>
      </c>
      <c r="V93" s="5">
        <f t="shared" si="42"/>
        <v>5.3834085114728376E-2</v>
      </c>
    </row>
    <row r="94" spans="1:22" ht="17.25" x14ac:dyDescent="0.3">
      <c r="A94" s="8">
        <v>44005</v>
      </c>
      <c r="B94" s="7" t="s">
        <v>77</v>
      </c>
      <c r="C94" s="10">
        <v>9121337</v>
      </c>
      <c r="D94" s="10">
        <f t="shared" ref="D94:D164" si="43">SUM(C94-C93)</f>
        <v>150360</v>
      </c>
      <c r="E94" s="10">
        <v>472583</v>
      </c>
      <c r="F94" s="10">
        <f t="shared" si="32"/>
        <v>3994</v>
      </c>
      <c r="G94" s="13">
        <f t="shared" ref="G94:G225" si="44">SUM(E94/C94)</f>
        <v>5.1810715907108791E-2</v>
      </c>
      <c r="H94" s="10">
        <f t="shared" ref="H94:H304" si="45">SUM(C94-E94-J94)</f>
        <v>4100041</v>
      </c>
      <c r="I94" s="10">
        <f t="shared" si="35"/>
        <v>41449</v>
      </c>
      <c r="J94" s="10">
        <v>4548713</v>
      </c>
      <c r="K94" s="10">
        <f t="shared" si="36"/>
        <v>104917</v>
      </c>
      <c r="L94" s="13">
        <f t="shared" ref="L94:L225" si="46">SUM(J94/C94)</f>
        <v>0.49868928206467977</v>
      </c>
      <c r="M94" s="10">
        <v>2312302</v>
      </c>
      <c r="N94" s="10">
        <f t="shared" si="26"/>
        <v>21333</v>
      </c>
      <c r="O94" s="10">
        <v>120402</v>
      </c>
      <c r="P94" s="10">
        <f t="shared" si="38"/>
        <v>425</v>
      </c>
      <c r="Q94" s="13">
        <f t="shared" si="39"/>
        <v>5.2070188063669885E-2</v>
      </c>
      <c r="R94" s="3">
        <v>30765</v>
      </c>
      <c r="S94" s="3">
        <f t="shared" si="41"/>
        <v>171</v>
      </c>
      <c r="T94" s="3">
        <v>1651</v>
      </c>
      <c r="U94" s="10">
        <f t="shared" si="30"/>
        <v>4</v>
      </c>
      <c r="V94" s="5">
        <f t="shared" si="42"/>
        <v>5.3664878920851616E-2</v>
      </c>
    </row>
    <row r="95" spans="1:22" ht="17.25" x14ac:dyDescent="0.3">
      <c r="A95" s="8">
        <v>44006</v>
      </c>
      <c r="B95" s="7" t="s">
        <v>74</v>
      </c>
      <c r="C95" s="10">
        <v>9273773</v>
      </c>
      <c r="D95" s="10">
        <f t="shared" si="43"/>
        <v>152436</v>
      </c>
      <c r="E95" s="10">
        <v>477807</v>
      </c>
      <c r="F95" s="10">
        <f t="shared" si="32"/>
        <v>5224</v>
      </c>
      <c r="G95" s="13">
        <f t="shared" si="44"/>
        <v>5.1522395469459949E-2</v>
      </c>
      <c r="H95" s="10">
        <f t="shared" si="45"/>
        <v>4130338</v>
      </c>
      <c r="I95" s="10">
        <f t="shared" si="35"/>
        <v>30297</v>
      </c>
      <c r="J95" s="10">
        <v>4665628</v>
      </c>
      <c r="K95" s="10">
        <f t="shared" si="36"/>
        <v>116915</v>
      </c>
      <c r="L95" s="13">
        <f t="shared" si="46"/>
        <v>0.50309922401594265</v>
      </c>
      <c r="M95" s="10">
        <v>2347102</v>
      </c>
      <c r="N95" s="10">
        <f t="shared" si="26"/>
        <v>34800</v>
      </c>
      <c r="O95" s="10">
        <v>121825</v>
      </c>
      <c r="P95" s="10">
        <f t="shared" si="38"/>
        <v>1423</v>
      </c>
      <c r="Q95" s="13">
        <f t="shared" si="39"/>
        <v>5.1904433637737092E-2</v>
      </c>
      <c r="R95" s="3">
        <v>30974</v>
      </c>
      <c r="S95" s="3">
        <f t="shared" si="41"/>
        <v>209</v>
      </c>
      <c r="T95" s="3">
        <v>1665</v>
      </c>
      <c r="U95" s="10">
        <f t="shared" si="30"/>
        <v>14</v>
      </c>
      <c r="V95" s="5">
        <f t="shared" si="42"/>
        <v>5.3754762058500681E-2</v>
      </c>
    </row>
    <row r="96" spans="1:22" ht="17.25" x14ac:dyDescent="0.3">
      <c r="A96" s="8">
        <v>44007</v>
      </c>
      <c r="B96" s="7" t="s">
        <v>78</v>
      </c>
      <c r="C96" s="10">
        <v>9455953</v>
      </c>
      <c r="D96" s="10">
        <f t="shared" si="43"/>
        <v>182180</v>
      </c>
      <c r="E96" s="10">
        <v>483217</v>
      </c>
      <c r="F96" s="10">
        <f t="shared" si="32"/>
        <v>5410</v>
      </c>
      <c r="G96" s="13">
        <f t="shared" si="44"/>
        <v>5.1101882591844526E-2</v>
      </c>
      <c r="H96" s="10">
        <f t="shared" si="45"/>
        <v>4205828</v>
      </c>
      <c r="I96" s="10">
        <f t="shared" si="35"/>
        <v>75490</v>
      </c>
      <c r="J96" s="10">
        <v>4766908</v>
      </c>
      <c r="K96" s="10">
        <f t="shared" si="36"/>
        <v>101280</v>
      </c>
      <c r="L96" s="13">
        <f t="shared" si="46"/>
        <v>0.50411714186819667</v>
      </c>
      <c r="M96" s="10">
        <v>2381369</v>
      </c>
      <c r="N96" s="10">
        <f t="shared" si="26"/>
        <v>34267</v>
      </c>
      <c r="O96" s="10">
        <v>121979</v>
      </c>
      <c r="P96" s="10">
        <f t="shared" si="38"/>
        <v>154</v>
      </c>
      <c r="Q96" s="13">
        <f t="shared" si="39"/>
        <v>5.1222217136445466E-2</v>
      </c>
      <c r="R96" s="3">
        <v>31120</v>
      </c>
      <c r="S96" s="3">
        <f t="shared" si="41"/>
        <v>146</v>
      </c>
      <c r="T96" s="3">
        <v>1667</v>
      </c>
      <c r="U96" s="10">
        <f t="shared" si="30"/>
        <v>2</v>
      </c>
      <c r="V96" s="5">
        <f t="shared" si="42"/>
        <v>5.3566838046272491E-2</v>
      </c>
    </row>
    <row r="97" spans="1:22" ht="17.25" x14ac:dyDescent="0.3">
      <c r="A97" s="8">
        <v>44008</v>
      </c>
      <c r="B97" s="7" t="s">
        <v>37</v>
      </c>
      <c r="C97" s="10">
        <v>9632969</v>
      </c>
      <c r="D97" s="10">
        <f t="shared" si="43"/>
        <v>177016</v>
      </c>
      <c r="E97" s="10">
        <v>489854</v>
      </c>
      <c r="F97" s="10">
        <f t="shared" si="32"/>
        <v>6637</v>
      </c>
      <c r="G97" s="13">
        <f t="shared" si="44"/>
        <v>5.0851819413100983E-2</v>
      </c>
      <c r="H97" s="10">
        <f t="shared" si="45"/>
        <v>4283371</v>
      </c>
      <c r="I97" s="10">
        <f t="shared" si="35"/>
        <v>77543</v>
      </c>
      <c r="J97" s="10">
        <v>4859744</v>
      </c>
      <c r="K97" s="10">
        <f t="shared" si="36"/>
        <v>92836</v>
      </c>
      <c r="L97" s="13">
        <f t="shared" si="46"/>
        <v>0.50449077537776776</v>
      </c>
      <c r="M97" s="10">
        <v>2422312</v>
      </c>
      <c r="N97" s="10">
        <f t="shared" si="26"/>
        <v>40943</v>
      </c>
      <c r="O97" s="10">
        <v>124415</v>
      </c>
      <c r="P97" s="10">
        <f t="shared" si="38"/>
        <v>2436</v>
      </c>
      <c r="Q97" s="13">
        <f t="shared" si="39"/>
        <v>5.1362087129981603E-2</v>
      </c>
      <c r="R97" s="3">
        <v>31240</v>
      </c>
      <c r="S97" s="3">
        <f t="shared" si="41"/>
        <v>120</v>
      </c>
      <c r="T97" s="3">
        <v>1669</v>
      </c>
      <c r="U97" s="10">
        <f t="shared" si="30"/>
        <v>2</v>
      </c>
      <c r="V97" s="5">
        <f t="shared" si="42"/>
        <v>5.3425096030729834E-2</v>
      </c>
    </row>
    <row r="98" spans="1:22" ht="17.25" x14ac:dyDescent="0.3">
      <c r="A98" s="8">
        <v>44009</v>
      </c>
      <c r="B98" s="7" t="s">
        <v>79</v>
      </c>
      <c r="C98" s="10">
        <v>9835807</v>
      </c>
      <c r="D98" s="10">
        <f t="shared" si="43"/>
        <v>202838</v>
      </c>
      <c r="E98" s="10">
        <v>495079</v>
      </c>
      <c r="F98" s="10">
        <f t="shared" si="32"/>
        <v>5225</v>
      </c>
      <c r="G98" s="13">
        <f t="shared" si="44"/>
        <v>5.0334354872965684E-2</v>
      </c>
      <c r="H98" s="10">
        <f t="shared" si="45"/>
        <v>4367386</v>
      </c>
      <c r="I98" s="10">
        <f t="shared" si="35"/>
        <v>84015</v>
      </c>
      <c r="J98" s="10">
        <v>4973342</v>
      </c>
      <c r="K98" s="10">
        <f t="shared" si="36"/>
        <v>113598</v>
      </c>
      <c r="L98" s="13">
        <f t="shared" si="46"/>
        <v>0.50563639567144825</v>
      </c>
      <c r="M98" s="10">
        <v>2469441</v>
      </c>
      <c r="N98" s="10">
        <f t="shared" si="26"/>
        <v>47129</v>
      </c>
      <c r="O98" s="10">
        <v>125081</v>
      </c>
      <c r="P98" s="10">
        <f t="shared" si="38"/>
        <v>666</v>
      </c>
      <c r="Q98" s="13">
        <f t="shared" si="39"/>
        <v>5.0651544215877198E-2</v>
      </c>
      <c r="R98" s="3">
        <v>31643</v>
      </c>
      <c r="S98" s="3">
        <f t="shared" si="41"/>
        <v>403</v>
      </c>
      <c r="T98" s="3">
        <v>1673</v>
      </c>
      <c r="U98" s="10">
        <f t="shared" si="30"/>
        <v>4</v>
      </c>
      <c r="V98" s="5">
        <f t="shared" si="42"/>
        <v>5.2871093132762378E-2</v>
      </c>
    </row>
    <row r="99" spans="1:22" ht="17.25" x14ac:dyDescent="0.3">
      <c r="A99" s="8">
        <v>44010</v>
      </c>
      <c r="B99" s="7" t="s">
        <v>80</v>
      </c>
      <c r="C99" s="10">
        <v>10005970</v>
      </c>
      <c r="D99" s="10">
        <f t="shared" si="43"/>
        <v>170163</v>
      </c>
      <c r="E99" s="10">
        <v>499306</v>
      </c>
      <c r="F99" s="10">
        <f t="shared" si="32"/>
        <v>4227</v>
      </c>
      <c r="G99" s="13">
        <f t="shared" si="44"/>
        <v>4.9900809216897511E-2</v>
      </c>
      <c r="H99" s="10">
        <f t="shared" si="45"/>
        <v>4436557</v>
      </c>
      <c r="I99" s="10">
        <f t="shared" si="35"/>
        <v>69171</v>
      </c>
      <c r="J99" s="10">
        <v>5070107</v>
      </c>
      <c r="K99" s="10">
        <f t="shared" si="36"/>
        <v>96765</v>
      </c>
      <c r="L99" s="13">
        <f t="shared" si="46"/>
        <v>0.50670819520746113</v>
      </c>
      <c r="M99" s="10">
        <v>2510323</v>
      </c>
      <c r="N99" s="10">
        <f t="shared" si="26"/>
        <v>40882</v>
      </c>
      <c r="O99" s="10">
        <v>125539</v>
      </c>
      <c r="P99" s="10">
        <f t="shared" si="38"/>
        <v>458</v>
      </c>
      <c r="Q99" s="13">
        <f t="shared" si="39"/>
        <v>5.0009102414310828E-2</v>
      </c>
      <c r="R99" s="3">
        <v>31875</v>
      </c>
      <c r="S99" s="3">
        <f t="shared" si="41"/>
        <v>232</v>
      </c>
      <c r="T99" s="3">
        <v>1674</v>
      </c>
      <c r="U99" s="10">
        <f t="shared" si="30"/>
        <v>1</v>
      </c>
      <c r="V99" s="5">
        <f t="shared" si="42"/>
        <v>5.251764705882353E-2</v>
      </c>
    </row>
    <row r="100" spans="1:22" ht="17.25" x14ac:dyDescent="0.3">
      <c r="A100" s="8">
        <v>44011</v>
      </c>
      <c r="B100" s="7" t="s">
        <v>73</v>
      </c>
      <c r="C100" s="10">
        <v>10168657</v>
      </c>
      <c r="D100" s="10">
        <f t="shared" si="43"/>
        <v>162687</v>
      </c>
      <c r="E100" s="10">
        <v>502387</v>
      </c>
      <c r="F100" s="10">
        <f t="shared" si="32"/>
        <v>3081</v>
      </c>
      <c r="G100" s="13">
        <f t="shared" si="44"/>
        <v>4.9405442626297653E-2</v>
      </c>
      <c r="H100" s="10">
        <f t="shared" si="45"/>
        <v>4508117</v>
      </c>
      <c r="I100" s="10">
        <f t="shared" si="35"/>
        <v>71560</v>
      </c>
      <c r="J100" s="10">
        <v>5158153</v>
      </c>
      <c r="K100" s="10">
        <f t="shared" si="36"/>
        <v>88046</v>
      </c>
      <c r="L100" s="13">
        <f t="shared" si="46"/>
        <v>0.50726000493477164</v>
      </c>
      <c r="M100" s="10">
        <v>2549069</v>
      </c>
      <c r="N100" s="10">
        <f t="shared" si="26"/>
        <v>38746</v>
      </c>
      <c r="O100" s="10">
        <v>125803</v>
      </c>
      <c r="P100" s="10">
        <f t="shared" si="38"/>
        <v>264</v>
      </c>
      <c r="Q100" s="13">
        <f t="shared" si="39"/>
        <v>4.9352528315239799E-2</v>
      </c>
      <c r="R100" s="3">
        <v>32089</v>
      </c>
      <c r="S100" s="3">
        <f t="shared" si="41"/>
        <v>214</v>
      </c>
      <c r="T100" s="3">
        <v>1676</v>
      </c>
      <c r="U100" s="10">
        <f t="shared" si="30"/>
        <v>2</v>
      </c>
      <c r="V100" s="5">
        <f t="shared" si="42"/>
        <v>5.2229736046620338E-2</v>
      </c>
    </row>
    <row r="101" spans="1:22" ht="17.25" x14ac:dyDescent="0.3">
      <c r="A101" s="8">
        <v>44012</v>
      </c>
      <c r="B101" s="7" t="s">
        <v>36</v>
      </c>
      <c r="C101" s="10">
        <v>10415035</v>
      </c>
      <c r="D101" s="10">
        <f t="shared" si="43"/>
        <v>246378</v>
      </c>
      <c r="E101" s="10">
        <v>509474</v>
      </c>
      <c r="F101" s="10">
        <f t="shared" si="32"/>
        <v>7087</v>
      </c>
      <c r="G101" s="13">
        <f t="shared" si="44"/>
        <v>4.8917166384942534E-2</v>
      </c>
      <c r="H101" s="10">
        <f t="shared" si="45"/>
        <v>4651573</v>
      </c>
      <c r="I101" s="10">
        <f t="shared" si="35"/>
        <v>143456</v>
      </c>
      <c r="J101" s="10">
        <v>5253988</v>
      </c>
      <c r="K101" s="10">
        <f t="shared" si="36"/>
        <v>95835</v>
      </c>
      <c r="L101" s="13">
        <f t="shared" si="46"/>
        <v>0.50446186690683226</v>
      </c>
      <c r="M101" s="10">
        <v>2682897</v>
      </c>
      <c r="N101" s="10">
        <f t="shared" si="26"/>
        <v>133828</v>
      </c>
      <c r="O101" s="10">
        <v>129544</v>
      </c>
      <c r="P101" s="10">
        <f t="shared" si="38"/>
        <v>3741</v>
      </c>
      <c r="Q101" s="13">
        <f t="shared" si="39"/>
        <v>4.8285118660910203E-2</v>
      </c>
      <c r="R101" s="3">
        <v>32345</v>
      </c>
      <c r="S101" s="3">
        <f t="shared" si="41"/>
        <v>256</v>
      </c>
      <c r="T101" s="3">
        <v>1681</v>
      </c>
      <c r="U101" s="10">
        <f t="shared" si="30"/>
        <v>5</v>
      </c>
      <c r="V101" s="5">
        <f t="shared" si="42"/>
        <v>5.1970938321224298E-2</v>
      </c>
    </row>
    <row r="102" spans="1:22" ht="17.25" x14ac:dyDescent="0.3">
      <c r="A102" s="8">
        <v>44013</v>
      </c>
      <c r="B102" s="7" t="s">
        <v>18</v>
      </c>
      <c r="C102" s="10">
        <v>10499833</v>
      </c>
      <c r="D102" s="10">
        <f t="shared" si="43"/>
        <v>84798</v>
      </c>
      <c r="E102" s="10">
        <v>511860</v>
      </c>
      <c r="F102" s="10">
        <f t="shared" si="32"/>
        <v>2386</v>
      </c>
      <c r="G102" s="13">
        <f t="shared" si="44"/>
        <v>4.87493467753249E-2</v>
      </c>
      <c r="H102" s="10">
        <f t="shared" si="45"/>
        <v>4610831</v>
      </c>
      <c r="I102" s="10">
        <f t="shared" si="35"/>
        <v>-40742</v>
      </c>
      <c r="J102" s="10">
        <v>5377142</v>
      </c>
      <c r="K102" s="10">
        <f t="shared" si="36"/>
        <v>123154</v>
      </c>
      <c r="L102" s="13">
        <f t="shared" si="46"/>
        <v>0.51211690700223522</v>
      </c>
      <c r="M102" s="10">
        <v>2636538</v>
      </c>
      <c r="N102" s="10">
        <f t="shared" si="26"/>
        <v>-46359</v>
      </c>
      <c r="O102" s="10">
        <v>127425</v>
      </c>
      <c r="P102" s="10">
        <f t="shared" si="38"/>
        <v>-2119</v>
      </c>
      <c r="Q102" s="13">
        <f t="shared" si="39"/>
        <v>4.8330424215391549E-2</v>
      </c>
      <c r="R102" s="3">
        <v>32465</v>
      </c>
      <c r="S102" s="3">
        <f t="shared" si="41"/>
        <v>120</v>
      </c>
      <c r="T102" s="3">
        <v>1690</v>
      </c>
      <c r="U102" s="10">
        <f t="shared" si="30"/>
        <v>9</v>
      </c>
      <c r="V102" s="5">
        <f t="shared" si="42"/>
        <v>5.2056060372709073E-2</v>
      </c>
    </row>
    <row r="103" spans="1:22" ht="17.25" x14ac:dyDescent="0.3">
      <c r="A103" s="8">
        <v>44014</v>
      </c>
      <c r="B103" s="7" t="s">
        <v>81</v>
      </c>
      <c r="C103" s="10">
        <v>10717158</v>
      </c>
      <c r="D103" s="10">
        <f t="shared" si="43"/>
        <v>217325</v>
      </c>
      <c r="E103" s="10">
        <v>516738</v>
      </c>
      <c r="F103" s="10">
        <f t="shared" si="32"/>
        <v>4878</v>
      </c>
      <c r="G103" s="13">
        <f t="shared" si="44"/>
        <v>4.821595426698011E-2</v>
      </c>
      <c r="H103" s="10">
        <f t="shared" si="45"/>
        <v>4698798</v>
      </c>
      <c r="I103" s="10">
        <f t="shared" si="35"/>
        <v>87967</v>
      </c>
      <c r="J103" s="10">
        <v>5501622</v>
      </c>
      <c r="K103" s="10">
        <f t="shared" si="36"/>
        <v>124480</v>
      </c>
      <c r="L103" s="13">
        <f t="shared" si="46"/>
        <v>0.5133471019089203</v>
      </c>
      <c r="M103" s="10">
        <v>2686587</v>
      </c>
      <c r="N103" s="10">
        <f t="shared" si="26"/>
        <v>50049</v>
      </c>
      <c r="O103" s="10">
        <v>128062</v>
      </c>
      <c r="P103" s="10">
        <f t="shared" si="38"/>
        <v>637</v>
      </c>
      <c r="Q103" s="13">
        <f t="shared" si="39"/>
        <v>4.7667170279614993E-2</v>
      </c>
      <c r="R103" s="3">
        <v>32567</v>
      </c>
      <c r="S103" s="3">
        <f t="shared" si="41"/>
        <v>102</v>
      </c>
      <c r="T103" s="3">
        <v>1697</v>
      </c>
      <c r="U103" s="10">
        <f t="shared" si="30"/>
        <v>7</v>
      </c>
      <c r="V103" s="5">
        <f t="shared" si="42"/>
        <v>5.2107962047471368E-2</v>
      </c>
    </row>
    <row r="104" spans="1:22" ht="17.25" x14ac:dyDescent="0.3">
      <c r="A104" s="8">
        <v>44015</v>
      </c>
      <c r="B104" s="7" t="s">
        <v>39</v>
      </c>
      <c r="C104" s="10">
        <v>10896029</v>
      </c>
      <c r="D104" s="10">
        <f t="shared" si="43"/>
        <v>178871</v>
      </c>
      <c r="E104" s="10">
        <v>521862</v>
      </c>
      <c r="F104" s="10">
        <f t="shared" si="32"/>
        <v>5124</v>
      </c>
      <c r="G104" s="13">
        <f t="shared" si="44"/>
        <v>4.789469631551091E-2</v>
      </c>
      <c r="H104" s="10">
        <f t="shared" si="45"/>
        <v>4596583</v>
      </c>
      <c r="I104" s="10">
        <f t="shared" si="35"/>
        <v>-102215</v>
      </c>
      <c r="J104" s="10">
        <v>5777584</v>
      </c>
      <c r="K104" s="10">
        <f t="shared" si="36"/>
        <v>275962</v>
      </c>
      <c r="L104" s="13">
        <f t="shared" si="46"/>
        <v>0.53024675319788517</v>
      </c>
      <c r="M104" s="10">
        <v>2739879</v>
      </c>
      <c r="N104" s="10">
        <f t="shared" si="26"/>
        <v>53292</v>
      </c>
      <c r="O104" s="10">
        <v>128740</v>
      </c>
      <c r="P104" s="10">
        <f t="shared" si="38"/>
        <v>678</v>
      </c>
      <c r="Q104" s="13">
        <f t="shared" si="39"/>
        <v>4.6987476454252178E-2</v>
      </c>
      <c r="R104" s="3">
        <v>32870</v>
      </c>
      <c r="S104" s="3">
        <f t="shared" si="41"/>
        <v>303</v>
      </c>
      <c r="T104" s="3">
        <v>1701</v>
      </c>
      <c r="U104" s="10">
        <f t="shared" si="30"/>
        <v>4</v>
      </c>
      <c r="V104" s="5">
        <f t="shared" si="42"/>
        <v>5.1749315485244904E-2</v>
      </c>
    </row>
    <row r="105" spans="1:22" ht="17.25" x14ac:dyDescent="0.3">
      <c r="A105" s="8">
        <v>44016</v>
      </c>
      <c r="B105" s="7" t="s">
        <v>60</v>
      </c>
      <c r="C105" s="10">
        <v>11099332</v>
      </c>
      <c r="D105" s="10">
        <f t="shared" si="43"/>
        <v>203303</v>
      </c>
      <c r="E105" s="10">
        <v>525557</v>
      </c>
      <c r="F105" s="10">
        <f t="shared" si="32"/>
        <v>3695</v>
      </c>
      <c r="G105" s="13">
        <f t="shared" si="44"/>
        <v>4.7350327028689652E-2</v>
      </c>
      <c r="H105" s="10">
        <f t="shared" si="45"/>
        <v>4677396</v>
      </c>
      <c r="I105" s="10">
        <f t="shared" si="35"/>
        <v>80813</v>
      </c>
      <c r="J105" s="10">
        <v>5896379</v>
      </c>
      <c r="K105" s="10">
        <f t="shared" si="36"/>
        <v>118795</v>
      </c>
      <c r="L105" s="13">
        <f t="shared" si="46"/>
        <v>0.53123728527086134</v>
      </c>
      <c r="M105" s="10">
        <v>2795163</v>
      </c>
      <c r="N105" s="10">
        <f t="shared" si="26"/>
        <v>55284</v>
      </c>
      <c r="O105" s="10">
        <v>129437</v>
      </c>
      <c r="P105" s="10">
        <f t="shared" si="38"/>
        <v>697</v>
      </c>
      <c r="Q105" s="13">
        <f t="shared" si="39"/>
        <v>4.6307496199684953E-2</v>
      </c>
      <c r="R105" s="3">
        <v>32967</v>
      </c>
      <c r="S105" s="3">
        <f t="shared" si="41"/>
        <v>97</v>
      </c>
      <c r="T105" s="3">
        <v>1701</v>
      </c>
      <c r="U105" s="10">
        <f t="shared" si="30"/>
        <v>0</v>
      </c>
      <c r="V105" s="5">
        <f t="shared" si="42"/>
        <v>5.1597051597051594E-2</v>
      </c>
    </row>
    <row r="106" spans="1:22" ht="17.25" x14ac:dyDescent="0.3">
      <c r="A106" s="8">
        <v>44017</v>
      </c>
      <c r="B106" s="7" t="s">
        <v>82</v>
      </c>
      <c r="C106" s="10">
        <v>11293738</v>
      </c>
      <c r="D106" s="10">
        <f t="shared" si="43"/>
        <v>194406</v>
      </c>
      <c r="E106" s="10">
        <v>531949</v>
      </c>
      <c r="F106" s="10">
        <f t="shared" si="32"/>
        <v>6392</v>
      </c>
      <c r="G106" s="13">
        <f t="shared" si="44"/>
        <v>4.7101234330033159E-2</v>
      </c>
      <c r="H106" s="10">
        <f t="shared" si="45"/>
        <v>4683257</v>
      </c>
      <c r="I106" s="10">
        <f t="shared" si="35"/>
        <v>5861</v>
      </c>
      <c r="J106" s="10">
        <v>6078532</v>
      </c>
      <c r="K106" s="10">
        <f t="shared" si="36"/>
        <v>182153</v>
      </c>
      <c r="L106" s="13">
        <f t="shared" si="46"/>
        <v>0.53822144625632362</v>
      </c>
      <c r="M106" s="10">
        <v>2839917</v>
      </c>
      <c r="N106" s="10">
        <f t="shared" si="26"/>
        <v>44754</v>
      </c>
      <c r="O106" s="10">
        <v>129676</v>
      </c>
      <c r="P106" s="10">
        <f t="shared" si="38"/>
        <v>239</v>
      </c>
      <c r="Q106" s="13">
        <f t="shared" si="39"/>
        <v>4.5661897865324937E-2</v>
      </c>
      <c r="R106" s="3">
        <v>33234</v>
      </c>
      <c r="S106" s="3">
        <f t="shared" si="41"/>
        <v>267</v>
      </c>
      <c r="T106" s="3">
        <v>1701</v>
      </c>
      <c r="U106" s="10">
        <f t="shared" si="30"/>
        <v>0</v>
      </c>
      <c r="V106" s="5">
        <f t="shared" si="42"/>
        <v>5.118252392128543E-2</v>
      </c>
    </row>
    <row r="107" spans="1:22" ht="17.25" x14ac:dyDescent="0.3">
      <c r="A107" s="8">
        <v>44018</v>
      </c>
      <c r="B107" s="7" t="s">
        <v>73</v>
      </c>
      <c r="C107" s="10">
        <v>11471225</v>
      </c>
      <c r="D107" s="10">
        <f t="shared" si="43"/>
        <v>177487</v>
      </c>
      <c r="E107" s="10">
        <v>534787</v>
      </c>
      <c r="F107" s="10">
        <f t="shared" si="32"/>
        <v>2838</v>
      </c>
      <c r="G107" s="13">
        <f t="shared" si="44"/>
        <v>4.6619868409869043E-2</v>
      </c>
      <c r="H107" s="10">
        <f t="shared" si="45"/>
        <v>4742563</v>
      </c>
      <c r="I107" s="10">
        <f t="shared" si="35"/>
        <v>59306</v>
      </c>
      <c r="J107" s="10">
        <v>6193875</v>
      </c>
      <c r="K107" s="10">
        <f t="shared" si="36"/>
        <v>115343</v>
      </c>
      <c r="L107" s="13">
        <f t="shared" si="46"/>
        <v>0.53994887206902487</v>
      </c>
      <c r="M107" s="10">
        <v>2888729</v>
      </c>
      <c r="N107" s="10">
        <f t="shared" si="26"/>
        <v>48812</v>
      </c>
      <c r="O107" s="10">
        <v>129947</v>
      </c>
      <c r="P107" s="10">
        <f t="shared" si="38"/>
        <v>271</v>
      </c>
      <c r="Q107" s="13">
        <f t="shared" si="39"/>
        <v>4.4984143545483149E-2</v>
      </c>
      <c r="R107" s="3">
        <v>33451</v>
      </c>
      <c r="S107" s="3">
        <f t="shared" si="41"/>
        <v>217</v>
      </c>
      <c r="T107" s="3">
        <v>1701</v>
      </c>
      <c r="U107" s="10">
        <f t="shared" si="30"/>
        <v>0</v>
      </c>
      <c r="V107" s="5">
        <f t="shared" si="42"/>
        <v>5.0850497742967328E-2</v>
      </c>
    </row>
    <row r="108" spans="1:22" ht="17.25" x14ac:dyDescent="0.3">
      <c r="A108" s="8">
        <v>44019</v>
      </c>
      <c r="B108" s="7" t="s">
        <v>60</v>
      </c>
      <c r="C108" s="10">
        <v>11647399</v>
      </c>
      <c r="D108" s="10">
        <f t="shared" si="43"/>
        <v>176174</v>
      </c>
      <c r="E108" s="10">
        <v>538796</v>
      </c>
      <c r="F108" s="10">
        <f t="shared" si="32"/>
        <v>4009</v>
      </c>
      <c r="G108" s="13">
        <f t="shared" si="44"/>
        <v>4.6258911538962479E-2</v>
      </c>
      <c r="H108" s="10">
        <f t="shared" si="45"/>
        <v>4780603</v>
      </c>
      <c r="I108" s="10">
        <f t="shared" si="35"/>
        <v>38040</v>
      </c>
      <c r="J108" s="10">
        <v>6328000</v>
      </c>
      <c r="K108" s="10">
        <f t="shared" si="36"/>
        <v>134125</v>
      </c>
      <c r="L108" s="13">
        <f t="shared" si="46"/>
        <v>0.54329726319155036</v>
      </c>
      <c r="M108" s="10">
        <v>2938625</v>
      </c>
      <c r="N108" s="10">
        <f t="shared" si="26"/>
        <v>49896</v>
      </c>
      <c r="O108" s="10">
        <v>130306</v>
      </c>
      <c r="P108" s="10">
        <f t="shared" si="38"/>
        <v>359</v>
      </c>
      <c r="Q108" s="13">
        <f t="shared" si="39"/>
        <v>4.4342507124930874E-2</v>
      </c>
      <c r="R108" s="3">
        <v>33546</v>
      </c>
      <c r="S108" s="3">
        <f t="shared" si="41"/>
        <v>95</v>
      </c>
      <c r="T108" s="3">
        <v>1701</v>
      </c>
      <c r="U108" s="10">
        <f t="shared" si="30"/>
        <v>0</v>
      </c>
      <c r="V108" s="5">
        <f t="shared" si="42"/>
        <v>5.0706492577356467E-2</v>
      </c>
    </row>
    <row r="109" spans="1:22" ht="17.25" x14ac:dyDescent="0.3">
      <c r="A109" s="8">
        <v>44020</v>
      </c>
      <c r="B109" s="7" t="s">
        <v>83</v>
      </c>
      <c r="C109" s="10">
        <v>11852102</v>
      </c>
      <c r="D109" s="10">
        <f t="shared" si="43"/>
        <v>204703</v>
      </c>
      <c r="E109" s="10">
        <v>544729</v>
      </c>
      <c r="F109" s="10">
        <f t="shared" si="32"/>
        <v>5933</v>
      </c>
      <c r="G109" s="13">
        <f t="shared" si="44"/>
        <v>4.5960539320366971E-2</v>
      </c>
      <c r="H109" s="10">
        <f t="shared" si="45"/>
        <v>4838632</v>
      </c>
      <c r="I109" s="10">
        <f t="shared" si="35"/>
        <v>58029</v>
      </c>
      <c r="J109" s="10">
        <v>6468741</v>
      </c>
      <c r="K109" s="10">
        <f t="shared" si="36"/>
        <v>140741</v>
      </c>
      <c r="L109" s="13">
        <f t="shared" si="46"/>
        <v>0.54578850232642273</v>
      </c>
      <c r="M109" s="10">
        <v>2996098</v>
      </c>
      <c r="N109" s="10">
        <f t="shared" si="26"/>
        <v>57473</v>
      </c>
      <c r="O109" s="10">
        <v>131480</v>
      </c>
      <c r="P109" s="10">
        <f t="shared" si="38"/>
        <v>1174</v>
      </c>
      <c r="Q109" s="13">
        <f t="shared" si="39"/>
        <v>4.3883744790724467E-2</v>
      </c>
      <c r="R109" s="3">
        <v>33657</v>
      </c>
      <c r="S109" s="3">
        <f t="shared" si="41"/>
        <v>111</v>
      </c>
      <c r="T109" s="3">
        <v>1701</v>
      </c>
      <c r="U109" s="10">
        <f t="shared" si="30"/>
        <v>0</v>
      </c>
      <c r="V109" s="5">
        <f t="shared" si="42"/>
        <v>5.053926374899724E-2</v>
      </c>
    </row>
    <row r="110" spans="1:22" ht="17.25" x14ac:dyDescent="0.3">
      <c r="A110" s="8">
        <v>44021</v>
      </c>
      <c r="B110" s="7" t="s">
        <v>73</v>
      </c>
      <c r="C110" s="10">
        <v>12006045</v>
      </c>
      <c r="D110" s="10">
        <f t="shared" si="43"/>
        <v>153943</v>
      </c>
      <c r="E110" s="10">
        <v>550135</v>
      </c>
      <c r="F110" s="10">
        <f t="shared" si="32"/>
        <v>5406</v>
      </c>
      <c r="G110" s="13">
        <f t="shared" si="44"/>
        <v>4.5821500752329346E-2</v>
      </c>
      <c r="H110" s="10">
        <f t="shared" si="45"/>
        <v>4846448</v>
      </c>
      <c r="I110" s="10">
        <f t="shared" si="35"/>
        <v>7816</v>
      </c>
      <c r="J110" s="10">
        <v>6609462</v>
      </c>
      <c r="K110" s="10">
        <f t="shared" si="36"/>
        <v>140721</v>
      </c>
      <c r="L110" s="13">
        <f t="shared" si="46"/>
        <v>0.55051117999307853</v>
      </c>
      <c r="M110" s="10">
        <v>3055144</v>
      </c>
      <c r="N110" s="10">
        <f t="shared" si="26"/>
        <v>59046</v>
      </c>
      <c r="O110" s="10">
        <v>132309</v>
      </c>
      <c r="P110" s="10">
        <f t="shared" si="38"/>
        <v>829</v>
      </c>
      <c r="Q110" s="13">
        <f t="shared" si="39"/>
        <v>4.3306960326583627E-2</v>
      </c>
      <c r="R110" s="3">
        <v>33657</v>
      </c>
      <c r="S110" s="3">
        <f t="shared" si="41"/>
        <v>0</v>
      </c>
      <c r="T110" s="3">
        <v>1704</v>
      </c>
      <c r="U110" s="10">
        <f t="shared" si="30"/>
        <v>3</v>
      </c>
      <c r="V110" s="5">
        <f t="shared" si="42"/>
        <v>5.0628398252963724E-2</v>
      </c>
    </row>
    <row r="111" spans="1:22" ht="17.25" x14ac:dyDescent="0.3">
      <c r="A111" s="8">
        <v>44022</v>
      </c>
      <c r="B111" s="7" t="s">
        <v>42</v>
      </c>
      <c r="C111" s="10">
        <v>12292678</v>
      </c>
      <c r="D111" s="10">
        <f t="shared" si="43"/>
        <v>286633</v>
      </c>
      <c r="E111" s="10">
        <v>555493</v>
      </c>
      <c r="F111" s="10">
        <f t="shared" si="32"/>
        <v>5358</v>
      </c>
      <c r="G111" s="13">
        <f t="shared" si="44"/>
        <v>4.5188932793977031E-2</v>
      </c>
      <c r="H111" s="10">
        <f t="shared" si="45"/>
        <v>4976572</v>
      </c>
      <c r="I111" s="10">
        <f t="shared" si="35"/>
        <v>130124</v>
      </c>
      <c r="J111" s="10">
        <v>6760613</v>
      </c>
      <c r="K111" s="10">
        <f t="shared" si="36"/>
        <v>151151</v>
      </c>
      <c r="L111" s="13">
        <f t="shared" si="46"/>
        <v>0.54997072240890066</v>
      </c>
      <c r="M111" s="10">
        <v>3118168</v>
      </c>
      <c r="N111" s="10">
        <f t="shared" si="26"/>
        <v>63024</v>
      </c>
      <c r="O111" s="10">
        <v>133292</v>
      </c>
      <c r="P111" s="10">
        <f t="shared" si="38"/>
        <v>983</v>
      </c>
      <c r="Q111" s="13">
        <f t="shared" si="39"/>
        <v>4.2746894971662848E-2</v>
      </c>
      <c r="R111" s="3">
        <v>33812</v>
      </c>
      <c r="S111" s="3">
        <f t="shared" si="41"/>
        <v>155</v>
      </c>
      <c r="T111" s="3">
        <v>1706</v>
      </c>
      <c r="U111" s="10">
        <f t="shared" si="30"/>
        <v>2</v>
      </c>
      <c r="V111" s="5">
        <f t="shared" si="42"/>
        <v>5.0455459600141958E-2</v>
      </c>
    </row>
    <row r="112" spans="1:22" ht="17.25" x14ac:dyDescent="0.3">
      <c r="A112" s="8">
        <v>44023</v>
      </c>
      <c r="B112" s="7" t="s">
        <v>16</v>
      </c>
      <c r="C112" s="10">
        <v>12521347</v>
      </c>
      <c r="D112" s="10">
        <f t="shared" si="43"/>
        <v>228669</v>
      </c>
      <c r="E112" s="10">
        <v>560834</v>
      </c>
      <c r="F112" s="10">
        <f t="shared" si="32"/>
        <v>5341</v>
      </c>
      <c r="G112" s="13">
        <f t="shared" si="44"/>
        <v>4.4790229038457287E-2</v>
      </c>
      <c r="H112" s="10">
        <f t="shared" si="45"/>
        <v>5058906</v>
      </c>
      <c r="I112" s="10">
        <f t="shared" si="35"/>
        <v>82334</v>
      </c>
      <c r="J112" s="10">
        <v>6901607</v>
      </c>
      <c r="K112" s="10">
        <f t="shared" si="36"/>
        <v>140994</v>
      </c>
      <c r="L112" s="13">
        <f t="shared" si="46"/>
        <v>0.55118726443728461</v>
      </c>
      <c r="M112" s="10">
        <v>3184722</v>
      </c>
      <c r="N112" s="10">
        <f t="shared" si="26"/>
        <v>66554</v>
      </c>
      <c r="O112" s="10">
        <v>134097</v>
      </c>
      <c r="P112" s="10">
        <f t="shared" si="38"/>
        <v>805</v>
      </c>
      <c r="Q112" s="13">
        <f t="shared" si="39"/>
        <v>4.2106343976020512E-2</v>
      </c>
      <c r="R112" s="3">
        <v>34002</v>
      </c>
      <c r="S112" s="3">
        <f t="shared" si="41"/>
        <v>190</v>
      </c>
      <c r="T112" s="3">
        <v>1724</v>
      </c>
      <c r="U112" s="10">
        <f t="shared" si="30"/>
        <v>18</v>
      </c>
      <c r="V112" s="5">
        <f t="shared" si="42"/>
        <v>5.0702899829421798E-2</v>
      </c>
    </row>
    <row r="113" spans="1:22" ht="17.25" x14ac:dyDescent="0.3">
      <c r="A113" s="8">
        <v>44024</v>
      </c>
      <c r="B113" s="7" t="s">
        <v>85</v>
      </c>
      <c r="C113" s="10">
        <v>12741287</v>
      </c>
      <c r="D113" s="10">
        <f t="shared" si="43"/>
        <v>219940</v>
      </c>
      <c r="E113" s="10">
        <v>565719</v>
      </c>
      <c r="F113" s="10">
        <f t="shared" si="32"/>
        <v>4885</v>
      </c>
      <c r="G113" s="13">
        <f t="shared" si="44"/>
        <v>4.4400459702383287E-2</v>
      </c>
      <c r="H113" s="10">
        <f t="shared" si="45"/>
        <v>5149557</v>
      </c>
      <c r="I113" s="10">
        <f t="shared" si="35"/>
        <v>90651</v>
      </c>
      <c r="J113" s="10">
        <v>7026011</v>
      </c>
      <c r="K113" s="10">
        <f t="shared" si="36"/>
        <v>124404</v>
      </c>
      <c r="L113" s="13">
        <f t="shared" si="46"/>
        <v>0.55143652285675693</v>
      </c>
      <c r="M113" s="10">
        <v>3248220</v>
      </c>
      <c r="N113" s="10">
        <f t="shared" si="26"/>
        <v>63498</v>
      </c>
      <c r="O113" s="10">
        <v>134815</v>
      </c>
      <c r="P113" s="10">
        <f t="shared" si="38"/>
        <v>718</v>
      </c>
      <c r="Q113" s="13">
        <f t="shared" si="39"/>
        <v>4.1504270030970812E-2</v>
      </c>
      <c r="R113" s="3">
        <v>34234</v>
      </c>
      <c r="S113" s="3">
        <f t="shared" si="41"/>
        <v>232</v>
      </c>
      <c r="T113" s="3">
        <v>1725</v>
      </c>
      <c r="U113" s="10">
        <f t="shared" si="30"/>
        <v>1</v>
      </c>
      <c r="V113" s="5">
        <f t="shared" si="42"/>
        <v>5.0388502658176085E-2</v>
      </c>
    </row>
    <row r="114" spans="1:22" ht="17.25" x14ac:dyDescent="0.3">
      <c r="A114" s="8">
        <v>44025</v>
      </c>
      <c r="B114" s="7" t="s">
        <v>41</v>
      </c>
      <c r="C114" s="10">
        <v>12932471</v>
      </c>
      <c r="D114" s="10">
        <f t="shared" si="43"/>
        <v>191184</v>
      </c>
      <c r="E114" s="10">
        <v>569679</v>
      </c>
      <c r="F114" s="10">
        <f t="shared" si="32"/>
        <v>3960</v>
      </c>
      <c r="G114" s="13">
        <f t="shared" si="44"/>
        <v>4.4050282424758579E-2</v>
      </c>
      <c r="H114" s="10">
        <f t="shared" si="45"/>
        <v>5223120</v>
      </c>
      <c r="I114" s="10">
        <f t="shared" si="35"/>
        <v>73563</v>
      </c>
      <c r="J114" s="10">
        <v>7139672</v>
      </c>
      <c r="K114" s="10">
        <f t="shared" si="36"/>
        <v>113661</v>
      </c>
      <c r="L114" s="13">
        <f t="shared" si="46"/>
        <v>0.55207330447522363</v>
      </c>
      <c r="M114" s="10">
        <v>3304942</v>
      </c>
      <c r="N114" s="10">
        <f t="shared" si="26"/>
        <v>56722</v>
      </c>
      <c r="O114" s="10">
        <v>135205</v>
      </c>
      <c r="P114" s="10">
        <f t="shared" si="38"/>
        <v>390</v>
      </c>
      <c r="Q114" s="13">
        <f t="shared" si="39"/>
        <v>4.0909946377273791E-2</v>
      </c>
      <c r="R114" s="3">
        <v>34578</v>
      </c>
      <c r="S114" s="3">
        <f t="shared" si="41"/>
        <v>344</v>
      </c>
      <c r="T114" s="3">
        <v>1725</v>
      </c>
      <c r="U114" s="10">
        <f t="shared" si="30"/>
        <v>0</v>
      </c>
      <c r="V114" s="5">
        <f t="shared" si="42"/>
        <v>4.9887211521776852E-2</v>
      </c>
    </row>
    <row r="115" spans="1:22" ht="17.25" x14ac:dyDescent="0.3">
      <c r="A115" s="8">
        <v>44026</v>
      </c>
      <c r="B115" s="7" t="s">
        <v>38</v>
      </c>
      <c r="C115" s="10">
        <v>13127006</v>
      </c>
      <c r="D115" s="10">
        <f t="shared" si="43"/>
        <v>194535</v>
      </c>
      <c r="E115" s="10">
        <v>573664</v>
      </c>
      <c r="F115" s="10">
        <f t="shared" si="32"/>
        <v>3985</v>
      </c>
      <c r="G115" s="13">
        <f t="shared" si="44"/>
        <v>4.3701054147457542E-2</v>
      </c>
      <c r="H115" s="10">
        <f t="shared" si="45"/>
        <v>5272857</v>
      </c>
      <c r="I115" s="10">
        <f t="shared" si="35"/>
        <v>49737</v>
      </c>
      <c r="J115" s="10">
        <v>7280485</v>
      </c>
      <c r="K115" s="10">
        <f t="shared" si="36"/>
        <v>140813</v>
      </c>
      <c r="L115" s="13">
        <f t="shared" si="46"/>
        <v>0.55461885215867202</v>
      </c>
      <c r="M115" s="10">
        <v>3364704</v>
      </c>
      <c r="N115" s="10">
        <f t="shared" si="26"/>
        <v>59762</v>
      </c>
      <c r="O115" s="10">
        <v>135615</v>
      </c>
      <c r="P115" s="10">
        <f t="shared" si="38"/>
        <v>410</v>
      </c>
      <c r="Q115" s="13">
        <f t="shared" si="39"/>
        <v>4.0305179891009728E-2</v>
      </c>
      <c r="R115" s="3">
        <v>36657</v>
      </c>
      <c r="S115" s="3">
        <f t="shared" si="41"/>
        <v>2079</v>
      </c>
      <c r="T115" s="3">
        <v>1727</v>
      </c>
      <c r="U115" s="10">
        <f t="shared" si="30"/>
        <v>2</v>
      </c>
      <c r="V115" s="5">
        <f t="shared" si="42"/>
        <v>4.7112420547235183E-2</v>
      </c>
    </row>
    <row r="116" spans="1:22" ht="17.25" x14ac:dyDescent="0.3">
      <c r="A116" s="8">
        <v>44027</v>
      </c>
      <c r="B116" s="7" t="s">
        <v>59</v>
      </c>
      <c r="C116" s="10">
        <v>13323530</v>
      </c>
      <c r="D116" s="10">
        <f t="shared" si="43"/>
        <v>196524</v>
      </c>
      <c r="E116" s="10">
        <v>578628</v>
      </c>
      <c r="F116" s="10">
        <f t="shared" si="32"/>
        <v>4964</v>
      </c>
      <c r="G116" s="13">
        <f t="shared" si="44"/>
        <v>4.3429031195186263E-2</v>
      </c>
      <c r="H116" s="10">
        <f t="shared" si="45"/>
        <v>5345592</v>
      </c>
      <c r="I116" s="10">
        <f t="shared" si="35"/>
        <v>72735</v>
      </c>
      <c r="J116" s="10">
        <v>7399310</v>
      </c>
      <c r="K116" s="10">
        <f t="shared" si="36"/>
        <v>118825</v>
      </c>
      <c r="L116" s="13">
        <f t="shared" si="46"/>
        <v>0.55535657592244703</v>
      </c>
      <c r="M116" s="10">
        <v>3431734</v>
      </c>
      <c r="N116" s="10">
        <f t="shared" si="26"/>
        <v>67030</v>
      </c>
      <c r="O116" s="10">
        <v>136466</v>
      </c>
      <c r="P116" s="10">
        <f t="shared" si="38"/>
        <v>851</v>
      </c>
      <c r="Q116" s="13">
        <f t="shared" si="39"/>
        <v>3.9765902602008199E-2</v>
      </c>
      <c r="R116" s="3">
        <v>37686</v>
      </c>
      <c r="S116" s="3">
        <f t="shared" ref="S116:S132" si="47">SUM(R116-R115)</f>
        <v>1029</v>
      </c>
      <c r="T116" s="3">
        <v>1738</v>
      </c>
      <c r="U116" s="10">
        <f t="shared" si="30"/>
        <v>11</v>
      </c>
      <c r="V116" s="5">
        <f t="shared" si="42"/>
        <v>4.6117921774664332E-2</v>
      </c>
    </row>
    <row r="117" spans="1:22" ht="17.25" x14ac:dyDescent="0.3">
      <c r="A117" s="8">
        <v>44028</v>
      </c>
      <c r="B117" s="7" t="s">
        <v>34</v>
      </c>
      <c r="C117" s="10">
        <v>13579581</v>
      </c>
      <c r="D117" s="10">
        <f t="shared" si="43"/>
        <v>256051</v>
      </c>
      <c r="E117" s="10">
        <v>584794</v>
      </c>
      <c r="F117" s="10">
        <f t="shared" si="32"/>
        <v>6166</v>
      </c>
      <c r="G117" s="13">
        <f t="shared" si="44"/>
        <v>4.306421530973599E-2</v>
      </c>
      <c r="H117" s="10">
        <f t="shared" si="45"/>
        <v>5397001</v>
      </c>
      <c r="I117" s="10">
        <f t="shared" si="35"/>
        <v>51409</v>
      </c>
      <c r="J117" s="10">
        <v>7597786</v>
      </c>
      <c r="K117" s="10">
        <f t="shared" si="36"/>
        <v>198476</v>
      </c>
      <c r="L117" s="13">
        <f t="shared" si="46"/>
        <v>0.55950076810175509</v>
      </c>
      <c r="M117" s="10">
        <v>3499398</v>
      </c>
      <c r="N117" s="10">
        <f t="shared" si="26"/>
        <v>67664</v>
      </c>
      <c r="O117" s="10">
        <v>137419</v>
      </c>
      <c r="P117" s="10">
        <f t="shared" si="38"/>
        <v>953</v>
      </c>
      <c r="Q117" s="13">
        <f t="shared" si="39"/>
        <v>3.9269325752600878E-2</v>
      </c>
      <c r="R117" s="3">
        <v>38123</v>
      </c>
      <c r="S117" s="3">
        <f t="shared" si="47"/>
        <v>437</v>
      </c>
      <c r="T117" s="3">
        <v>1744</v>
      </c>
      <c r="U117" s="10">
        <f t="shared" si="30"/>
        <v>6</v>
      </c>
      <c r="V117" s="5">
        <f t="shared" si="42"/>
        <v>4.5746662119980068E-2</v>
      </c>
    </row>
    <row r="118" spans="1:22" ht="17.25" x14ac:dyDescent="0.3">
      <c r="A118" s="8">
        <v>44029</v>
      </c>
      <c r="B118" s="7" t="s">
        <v>36</v>
      </c>
      <c r="C118" s="10">
        <v>13832242</v>
      </c>
      <c r="D118" s="10">
        <f t="shared" si="43"/>
        <v>252661</v>
      </c>
      <c r="E118" s="10">
        <v>590608</v>
      </c>
      <c r="F118" s="10">
        <f t="shared" si="32"/>
        <v>5814</v>
      </c>
      <c r="G118" s="13">
        <f t="shared" si="44"/>
        <v>4.2697922722867342E-2</v>
      </c>
      <c r="H118" s="10">
        <f t="shared" si="45"/>
        <v>5504654</v>
      </c>
      <c r="I118" s="10">
        <f t="shared" si="35"/>
        <v>107653</v>
      </c>
      <c r="J118" s="10">
        <v>7736980</v>
      </c>
      <c r="K118" s="10">
        <f t="shared" si="36"/>
        <v>139194</v>
      </c>
      <c r="L118" s="13">
        <f t="shared" si="46"/>
        <v>0.55934388655143541</v>
      </c>
      <c r="M118" s="10">
        <v>3576340</v>
      </c>
      <c r="N118" s="10">
        <f t="shared" si="26"/>
        <v>76942</v>
      </c>
      <c r="O118" s="10">
        <v>138360</v>
      </c>
      <c r="P118" s="10">
        <f t="shared" si="38"/>
        <v>941</v>
      </c>
      <c r="Q118" s="13">
        <f t="shared" si="39"/>
        <v>3.8687596816857454E-2</v>
      </c>
      <c r="R118" s="3">
        <v>38342</v>
      </c>
      <c r="S118" s="3">
        <f t="shared" si="47"/>
        <v>219</v>
      </c>
      <c r="T118" s="3">
        <v>1745</v>
      </c>
      <c r="U118" s="10">
        <f t="shared" si="30"/>
        <v>1</v>
      </c>
      <c r="V118" s="5">
        <f t="shared" si="42"/>
        <v>4.5511449585311149E-2</v>
      </c>
    </row>
    <row r="119" spans="1:22" ht="17.25" x14ac:dyDescent="0.3">
      <c r="A119" s="8">
        <v>44030</v>
      </c>
      <c r="B119" s="7" t="s">
        <v>16</v>
      </c>
      <c r="C119" s="10">
        <v>14129795</v>
      </c>
      <c r="D119" s="10">
        <f t="shared" si="43"/>
        <v>297553</v>
      </c>
      <c r="E119" s="10">
        <v>603279</v>
      </c>
      <c r="F119" s="10">
        <f t="shared" si="32"/>
        <v>12671</v>
      </c>
      <c r="G119" s="13">
        <f t="shared" si="44"/>
        <v>4.2695523891181718E-2</v>
      </c>
      <c r="H119" s="10">
        <f t="shared" si="45"/>
        <v>5612723</v>
      </c>
      <c r="I119" s="10">
        <f t="shared" si="35"/>
        <v>108069</v>
      </c>
      <c r="J119" s="10">
        <v>7913793</v>
      </c>
      <c r="K119" s="10">
        <f t="shared" si="36"/>
        <v>176813</v>
      </c>
      <c r="L119" s="13">
        <f t="shared" si="46"/>
        <v>0.5600784017036341</v>
      </c>
      <c r="M119" s="10">
        <v>3647715</v>
      </c>
      <c r="N119" s="10">
        <f t="shared" si="26"/>
        <v>71375</v>
      </c>
      <c r="O119" s="10">
        <v>139266</v>
      </c>
      <c r="P119" s="10">
        <f t="shared" si="38"/>
        <v>906</v>
      </c>
      <c r="Q119" s="13">
        <f t="shared" si="39"/>
        <v>3.8178969574103237E-2</v>
      </c>
      <c r="R119" s="3">
        <v>39344</v>
      </c>
      <c r="S119" s="3">
        <f t="shared" si="47"/>
        <v>1002</v>
      </c>
      <c r="T119" s="3">
        <v>1751</v>
      </c>
      <c r="U119" s="10">
        <f t="shared" si="30"/>
        <v>6</v>
      </c>
      <c r="V119" s="5">
        <f t="shared" si="42"/>
        <v>4.4504880032533549E-2</v>
      </c>
    </row>
    <row r="120" spans="1:22" ht="17.25" x14ac:dyDescent="0.3">
      <c r="A120" s="8">
        <v>44031</v>
      </c>
      <c r="B120" s="7" t="s">
        <v>77</v>
      </c>
      <c r="C120" s="10">
        <v>14313941</v>
      </c>
      <c r="D120" s="10">
        <f t="shared" si="43"/>
        <v>184146</v>
      </c>
      <c r="E120" s="10">
        <v>602776</v>
      </c>
      <c r="F120" s="10">
        <f t="shared" si="32"/>
        <v>-503</v>
      </c>
      <c r="G120" s="13">
        <f t="shared" si="44"/>
        <v>4.2111113913352025E-2</v>
      </c>
      <c r="H120" s="10">
        <f t="shared" si="45"/>
        <v>5665272</v>
      </c>
      <c r="I120" s="10">
        <f t="shared" si="35"/>
        <v>52549</v>
      </c>
      <c r="J120" s="10">
        <v>8045893</v>
      </c>
      <c r="K120" s="10">
        <f t="shared" si="36"/>
        <v>132100</v>
      </c>
      <c r="L120" s="13">
        <f t="shared" si="46"/>
        <v>0.56210186977856058</v>
      </c>
      <c r="M120" s="10">
        <v>3712445</v>
      </c>
      <c r="N120" s="10">
        <f t="shared" si="26"/>
        <v>64730</v>
      </c>
      <c r="O120" s="10">
        <v>140120</v>
      </c>
      <c r="P120" s="10">
        <f t="shared" si="38"/>
        <v>854</v>
      </c>
      <c r="Q120" s="13">
        <f t="shared" si="39"/>
        <v>3.7743320103058767E-2</v>
      </c>
      <c r="R120" s="3">
        <v>39788</v>
      </c>
      <c r="S120" s="3">
        <f t="shared" si="47"/>
        <v>444</v>
      </c>
      <c r="T120" s="3">
        <v>1752</v>
      </c>
      <c r="U120" s="10">
        <f t="shared" si="30"/>
        <v>1</v>
      </c>
      <c r="V120" s="5">
        <f t="shared" si="42"/>
        <v>4.4033376897557056E-2</v>
      </c>
    </row>
    <row r="121" spans="1:22" ht="17.25" x14ac:dyDescent="0.3">
      <c r="A121" s="8">
        <v>44032</v>
      </c>
      <c r="B121" s="7" t="s">
        <v>43</v>
      </c>
      <c r="C121" s="10">
        <v>14530525</v>
      </c>
      <c r="D121" s="10">
        <f t="shared" si="43"/>
        <v>216584</v>
      </c>
      <c r="E121" s="10">
        <v>606741</v>
      </c>
      <c r="F121" s="10">
        <f t="shared" ref="F121:F164" si="48">SUM(E121-E120)</f>
        <v>3965</v>
      </c>
      <c r="G121" s="13">
        <f t="shared" si="44"/>
        <v>4.1756302680047694E-2</v>
      </c>
      <c r="H121" s="10">
        <f t="shared" si="45"/>
        <v>5745160</v>
      </c>
      <c r="I121" s="10">
        <f t="shared" si="35"/>
        <v>79888</v>
      </c>
      <c r="J121" s="10">
        <v>8178624</v>
      </c>
      <c r="K121" s="10">
        <f t="shared" si="36"/>
        <v>132731</v>
      </c>
      <c r="L121" s="13">
        <f t="shared" si="46"/>
        <v>0.56285812109335343</v>
      </c>
      <c r="M121" s="10">
        <v>3773723</v>
      </c>
      <c r="N121" s="10">
        <f t="shared" si="26"/>
        <v>61278</v>
      </c>
      <c r="O121" s="10">
        <v>140534</v>
      </c>
      <c r="P121" s="10">
        <f t="shared" si="38"/>
        <v>414</v>
      </c>
      <c r="Q121" s="13">
        <f t="shared" si="39"/>
        <v>3.7240147196813331E-2</v>
      </c>
      <c r="R121" s="3">
        <v>40142</v>
      </c>
      <c r="S121" s="3">
        <f t="shared" si="47"/>
        <v>354</v>
      </c>
      <c r="T121" s="3">
        <v>1752</v>
      </c>
      <c r="U121" s="10">
        <f t="shared" si="30"/>
        <v>0</v>
      </c>
      <c r="V121" s="5">
        <f t="shared" si="42"/>
        <v>4.3645060036869111E-2</v>
      </c>
    </row>
    <row r="122" spans="1:22" ht="17.25" x14ac:dyDescent="0.3">
      <c r="A122" s="8">
        <v>44033</v>
      </c>
      <c r="B122" s="7" t="s">
        <v>35</v>
      </c>
      <c r="C122" s="10">
        <v>14729037</v>
      </c>
      <c r="D122" s="10">
        <f t="shared" si="43"/>
        <v>198512</v>
      </c>
      <c r="E122" s="10">
        <v>610565</v>
      </c>
      <c r="F122" s="10">
        <f t="shared" si="48"/>
        <v>3824</v>
      </c>
      <c r="G122" s="13">
        <f t="shared" si="44"/>
        <v>4.1453151349949084E-2</v>
      </c>
      <c r="H122" s="10">
        <f t="shared" si="45"/>
        <v>5794571</v>
      </c>
      <c r="I122" s="10">
        <f t="shared" si="35"/>
        <v>49411</v>
      </c>
      <c r="J122" s="10">
        <v>8323901</v>
      </c>
      <c r="K122" s="10">
        <f t="shared" si="36"/>
        <v>145277</v>
      </c>
      <c r="L122" s="13">
        <f t="shared" si="46"/>
        <v>0.56513545318679015</v>
      </c>
      <c r="M122" s="10">
        <v>3831430</v>
      </c>
      <c r="N122" s="10">
        <f t="shared" si="26"/>
        <v>57707</v>
      </c>
      <c r="O122" s="10">
        <v>140909</v>
      </c>
      <c r="P122" s="10">
        <f t="shared" si="38"/>
        <v>375</v>
      </c>
      <c r="Q122" s="13">
        <f t="shared" si="39"/>
        <v>3.6777130209869426E-2</v>
      </c>
      <c r="R122" s="3">
        <v>40566</v>
      </c>
      <c r="S122" s="3">
        <f t="shared" si="47"/>
        <v>424</v>
      </c>
      <c r="T122" s="3">
        <v>1758</v>
      </c>
      <c r="U122" s="10">
        <f t="shared" si="30"/>
        <v>6</v>
      </c>
      <c r="V122" s="5">
        <f t="shared" si="42"/>
        <v>4.3336784499334417E-2</v>
      </c>
    </row>
    <row r="123" spans="1:22" ht="17.25" x14ac:dyDescent="0.3">
      <c r="A123" s="8">
        <v>44034</v>
      </c>
      <c r="B123" s="7" t="s">
        <v>37</v>
      </c>
      <c r="C123" s="10">
        <v>14976446</v>
      </c>
      <c r="D123" s="10">
        <f t="shared" si="43"/>
        <v>247409</v>
      </c>
      <c r="E123" s="10">
        <v>617297</v>
      </c>
      <c r="F123" s="10">
        <f t="shared" si="48"/>
        <v>6732</v>
      </c>
      <c r="G123" s="13">
        <f t="shared" si="44"/>
        <v>4.1217856359245714E-2</v>
      </c>
      <c r="H123" s="10">
        <f t="shared" si="45"/>
        <v>5859850</v>
      </c>
      <c r="I123" s="10">
        <f t="shared" si="35"/>
        <v>65279</v>
      </c>
      <c r="J123" s="10">
        <v>8499299</v>
      </c>
      <c r="K123" s="10">
        <f t="shared" si="36"/>
        <v>175398</v>
      </c>
      <c r="L123" s="13">
        <f t="shared" si="46"/>
        <v>0.56751107706060566</v>
      </c>
      <c r="M123" s="10">
        <v>3902377</v>
      </c>
      <c r="N123" s="10">
        <f t="shared" si="26"/>
        <v>70947</v>
      </c>
      <c r="O123" s="10">
        <v>142073</v>
      </c>
      <c r="P123" s="10">
        <f t="shared" si="38"/>
        <v>1164</v>
      </c>
      <c r="Q123" s="13">
        <f t="shared" si="39"/>
        <v>3.640678489033735E-2</v>
      </c>
      <c r="R123" s="3">
        <v>41059</v>
      </c>
      <c r="S123" s="3">
        <f t="shared" si="47"/>
        <v>493</v>
      </c>
      <c r="T123" s="3">
        <v>1763</v>
      </c>
      <c r="U123" s="10">
        <f t="shared" si="30"/>
        <v>5</v>
      </c>
      <c r="V123" s="5">
        <f t="shared" si="42"/>
        <v>4.2938210867288537E-2</v>
      </c>
    </row>
    <row r="124" spans="1:22" ht="17.25" x14ac:dyDescent="0.3">
      <c r="A124" s="8">
        <v>44035</v>
      </c>
      <c r="B124" s="7" t="s">
        <v>73</v>
      </c>
      <c r="C124" s="10">
        <v>15255093</v>
      </c>
      <c r="D124" s="10">
        <f t="shared" si="43"/>
        <v>278647</v>
      </c>
      <c r="E124" s="10">
        <v>624131</v>
      </c>
      <c r="F124" s="10">
        <f t="shared" si="48"/>
        <v>6834</v>
      </c>
      <c r="G124" s="13">
        <f t="shared" si="44"/>
        <v>4.0912959363800669E-2</v>
      </c>
      <c r="H124" s="10">
        <f t="shared" si="45"/>
        <v>5960278</v>
      </c>
      <c r="I124" s="10">
        <f t="shared" si="35"/>
        <v>100428</v>
      </c>
      <c r="J124" s="10">
        <v>8670684</v>
      </c>
      <c r="K124" s="10">
        <f t="shared" si="36"/>
        <v>171385</v>
      </c>
      <c r="L124" s="13">
        <f t="shared" si="46"/>
        <v>0.56837962246444518</v>
      </c>
      <c r="M124" s="10">
        <v>3971343</v>
      </c>
      <c r="N124" s="10">
        <f t="shared" si="26"/>
        <v>68966</v>
      </c>
      <c r="O124" s="10">
        <v>143192</v>
      </c>
      <c r="P124" s="10">
        <f t="shared" si="38"/>
        <v>1119</v>
      </c>
      <c r="Q124" s="13">
        <f t="shared" si="39"/>
        <v>3.605631646523607E-2</v>
      </c>
      <c r="R124" s="3">
        <v>41698</v>
      </c>
      <c r="S124" s="3">
        <f t="shared" si="47"/>
        <v>639</v>
      </c>
      <c r="T124" s="3">
        <v>1771</v>
      </c>
      <c r="U124" s="10">
        <f t="shared" si="30"/>
        <v>8</v>
      </c>
      <c r="V124" s="5">
        <f t="shared" si="42"/>
        <v>4.2472061010120389E-2</v>
      </c>
    </row>
    <row r="125" spans="1:22" ht="17.25" x14ac:dyDescent="0.3">
      <c r="A125" s="8">
        <v>44036</v>
      </c>
      <c r="B125" s="7" t="s">
        <v>82</v>
      </c>
      <c r="C125" s="10">
        <v>15526057</v>
      </c>
      <c r="D125" s="10">
        <f t="shared" si="43"/>
        <v>270964</v>
      </c>
      <c r="E125" s="10">
        <v>633656</v>
      </c>
      <c r="F125" s="10">
        <f t="shared" si="48"/>
        <v>9525</v>
      </c>
      <c r="G125" s="13">
        <f t="shared" si="44"/>
        <v>4.0812422626040852E-2</v>
      </c>
      <c r="H125" s="10">
        <f t="shared" si="45"/>
        <v>6019016</v>
      </c>
      <c r="I125" s="10">
        <f t="shared" si="35"/>
        <v>58738</v>
      </c>
      <c r="J125" s="10">
        <v>8873385</v>
      </c>
      <c r="K125" s="10">
        <f t="shared" si="36"/>
        <v>202701</v>
      </c>
      <c r="L125" s="13">
        <f t="shared" si="46"/>
        <v>0.57151567844946083</v>
      </c>
      <c r="M125" s="10">
        <v>4038864</v>
      </c>
      <c r="N125" s="10">
        <f t="shared" si="26"/>
        <v>67521</v>
      </c>
      <c r="O125" s="10">
        <v>144305</v>
      </c>
      <c r="P125" s="10">
        <f t="shared" si="38"/>
        <v>1113</v>
      </c>
      <c r="Q125" s="13">
        <f t="shared" si="39"/>
        <v>3.5729106006045265E-2</v>
      </c>
      <c r="R125" s="3">
        <v>42314</v>
      </c>
      <c r="S125" s="3">
        <f t="shared" si="47"/>
        <v>616</v>
      </c>
      <c r="T125" s="3">
        <v>1786</v>
      </c>
      <c r="U125" s="10">
        <f t="shared" si="30"/>
        <v>15</v>
      </c>
      <c r="V125" s="5">
        <f t="shared" si="42"/>
        <v>4.2208252587796001E-2</v>
      </c>
    </row>
    <row r="126" spans="1:22" ht="17.25" x14ac:dyDescent="0.3">
      <c r="A126" s="8">
        <v>44037</v>
      </c>
      <c r="B126" s="7" t="s">
        <v>27</v>
      </c>
      <c r="C126" s="10">
        <v>15762007</v>
      </c>
      <c r="D126" s="10">
        <f t="shared" si="43"/>
        <v>235950</v>
      </c>
      <c r="E126" s="10">
        <v>640276</v>
      </c>
      <c r="F126" s="10">
        <f t="shared" si="48"/>
        <v>6620</v>
      </c>
      <c r="G126" s="13">
        <f t="shared" si="44"/>
        <v>4.0621476693926094E-2</v>
      </c>
      <c r="H126" s="10">
        <f t="shared" si="45"/>
        <v>5998298</v>
      </c>
      <c r="I126" s="10">
        <f t="shared" si="35"/>
        <v>-20718</v>
      </c>
      <c r="J126" s="10">
        <v>9123433</v>
      </c>
      <c r="K126" s="10">
        <f t="shared" si="36"/>
        <v>250048</v>
      </c>
      <c r="L126" s="13">
        <f t="shared" si="46"/>
        <v>0.57882432103982695</v>
      </c>
      <c r="M126" s="10">
        <v>4113224</v>
      </c>
      <c r="N126" s="10">
        <f t="shared" si="26"/>
        <v>74360</v>
      </c>
      <c r="O126" s="10">
        <v>145558</v>
      </c>
      <c r="P126" s="10">
        <f t="shared" si="38"/>
        <v>1253</v>
      </c>
      <c r="Q126" s="13">
        <f t="shared" si="39"/>
        <v>3.5387812577190057E-2</v>
      </c>
      <c r="R126" s="3">
        <v>42980</v>
      </c>
      <c r="S126" s="3">
        <f t="shared" si="47"/>
        <v>666</v>
      </c>
      <c r="T126" s="3">
        <v>1790</v>
      </c>
      <c r="U126" s="10">
        <f t="shared" si="30"/>
        <v>4</v>
      </c>
      <c r="V126" s="5">
        <f t="shared" si="42"/>
        <v>4.1647277803629597E-2</v>
      </c>
    </row>
    <row r="127" spans="1:22" ht="17.25" x14ac:dyDescent="0.3">
      <c r="A127" s="8">
        <v>44038</v>
      </c>
      <c r="B127" s="7" t="s">
        <v>61</v>
      </c>
      <c r="C127" s="10">
        <v>16055909</v>
      </c>
      <c r="D127" s="10">
        <f t="shared" si="43"/>
        <v>293902</v>
      </c>
      <c r="E127" s="10">
        <v>644661</v>
      </c>
      <c r="F127" s="10">
        <f t="shared" si="48"/>
        <v>4385</v>
      </c>
      <c r="G127" s="13">
        <f t="shared" si="44"/>
        <v>4.0151012315777328E-2</v>
      </c>
      <c r="H127" s="10">
        <f t="shared" si="45"/>
        <v>6143647</v>
      </c>
      <c r="I127" s="10">
        <f t="shared" si="35"/>
        <v>145349</v>
      </c>
      <c r="J127" s="10">
        <v>9267601</v>
      </c>
      <c r="K127" s="10">
        <f t="shared" si="36"/>
        <v>144168</v>
      </c>
      <c r="L127" s="13">
        <f t="shared" si="46"/>
        <v>0.57720811696179897</v>
      </c>
      <c r="M127" s="10">
        <v>4178730</v>
      </c>
      <c r="N127" s="10">
        <f t="shared" si="26"/>
        <v>65506</v>
      </c>
      <c r="O127" s="10">
        <v>146463</v>
      </c>
      <c r="P127" s="10">
        <f t="shared" si="38"/>
        <v>905</v>
      </c>
      <c r="Q127" s="13">
        <f t="shared" si="39"/>
        <v>3.5049644269909759E-2</v>
      </c>
      <c r="R127" s="3">
        <v>43789</v>
      </c>
      <c r="S127" s="3">
        <f t="shared" si="47"/>
        <v>809</v>
      </c>
      <c r="T127" s="3">
        <v>1794</v>
      </c>
      <c r="U127" s="10">
        <f t="shared" si="30"/>
        <v>4</v>
      </c>
      <c r="V127" s="5">
        <f t="shared" si="42"/>
        <v>4.0969193176368497E-2</v>
      </c>
    </row>
    <row r="128" spans="1:22" ht="17.25" x14ac:dyDescent="0.3">
      <c r="A128" s="8">
        <v>44039</v>
      </c>
      <c r="B128" s="7" t="s">
        <v>86</v>
      </c>
      <c r="C128" s="10">
        <v>16264048</v>
      </c>
      <c r="D128" s="10">
        <f t="shared" si="43"/>
        <v>208139</v>
      </c>
      <c r="E128" s="10">
        <v>647966</v>
      </c>
      <c r="F128" s="10">
        <f t="shared" si="48"/>
        <v>3305</v>
      </c>
      <c r="G128" s="13">
        <f t="shared" si="44"/>
        <v>3.9840389059353491E-2</v>
      </c>
      <c r="H128" s="10">
        <f t="shared" si="45"/>
        <v>6208105</v>
      </c>
      <c r="I128" s="10">
        <f t="shared" si="35"/>
        <v>64458</v>
      </c>
      <c r="J128" s="10">
        <v>9407977</v>
      </c>
      <c r="K128" s="10">
        <f t="shared" si="36"/>
        <v>140376</v>
      </c>
      <c r="L128" s="13">
        <f t="shared" si="46"/>
        <v>0.57845236315092041</v>
      </c>
      <c r="M128" s="10">
        <v>4234140</v>
      </c>
      <c r="N128" s="10">
        <f t="shared" si="26"/>
        <v>55410</v>
      </c>
      <c r="O128" s="10">
        <v>146935</v>
      </c>
      <c r="P128" s="10">
        <f t="shared" si="38"/>
        <v>472</v>
      </c>
      <c r="Q128" s="13">
        <f t="shared" si="39"/>
        <v>3.4702442526699635E-2</v>
      </c>
      <c r="R128" s="3">
        <v>44336</v>
      </c>
      <c r="S128" s="3">
        <f t="shared" si="47"/>
        <v>547</v>
      </c>
      <c r="T128" s="3">
        <v>1794</v>
      </c>
      <c r="U128" s="10">
        <f t="shared" si="30"/>
        <v>0</v>
      </c>
      <c r="V128" s="5">
        <f t="shared" si="42"/>
        <v>4.046373150487189E-2</v>
      </c>
    </row>
    <row r="129" spans="1:22" ht="17.25" x14ac:dyDescent="0.3">
      <c r="A129" s="8">
        <v>44040</v>
      </c>
      <c r="B129" s="7" t="s">
        <v>18</v>
      </c>
      <c r="C129" s="10">
        <v>16495309</v>
      </c>
      <c r="D129" s="10">
        <f t="shared" si="43"/>
        <v>231261</v>
      </c>
      <c r="E129" s="10">
        <v>654327</v>
      </c>
      <c r="F129" s="10">
        <f t="shared" si="48"/>
        <v>6361</v>
      </c>
      <c r="G129" s="13">
        <f t="shared" si="44"/>
        <v>3.9667459397092833E-2</v>
      </c>
      <c r="H129" s="10">
        <f t="shared" si="45"/>
        <v>6250053</v>
      </c>
      <c r="I129" s="10">
        <f t="shared" si="35"/>
        <v>41948</v>
      </c>
      <c r="J129" s="10">
        <v>9590929</v>
      </c>
      <c r="K129" s="10">
        <f t="shared" si="36"/>
        <v>182952</v>
      </c>
      <c r="L129" s="13">
        <f t="shared" si="46"/>
        <v>0.58143372761310508</v>
      </c>
      <c r="M129" s="10">
        <v>4294770</v>
      </c>
      <c r="N129" s="10">
        <f t="shared" si="26"/>
        <v>60630</v>
      </c>
      <c r="O129" s="10">
        <v>148056</v>
      </c>
      <c r="P129" s="10">
        <f t="shared" si="38"/>
        <v>1121</v>
      </c>
      <c r="Q129" s="13">
        <f t="shared" si="39"/>
        <v>3.4473557373270278E-2</v>
      </c>
      <c r="R129" s="3">
        <v>44565</v>
      </c>
      <c r="S129" s="3">
        <f t="shared" si="47"/>
        <v>229</v>
      </c>
      <c r="T129" s="10">
        <v>1799</v>
      </c>
      <c r="U129" s="10">
        <f t="shared" si="30"/>
        <v>5</v>
      </c>
      <c r="V129" s="5">
        <f t="shared" si="42"/>
        <v>4.0368001795130705E-2</v>
      </c>
    </row>
    <row r="130" spans="1:22" ht="17.25" x14ac:dyDescent="0.3">
      <c r="A130" s="8">
        <v>44041</v>
      </c>
      <c r="B130" s="7" t="s">
        <v>38</v>
      </c>
      <c r="C130" s="10">
        <v>16762605</v>
      </c>
      <c r="D130" s="10">
        <f t="shared" si="43"/>
        <v>267296</v>
      </c>
      <c r="E130" s="10">
        <v>661012</v>
      </c>
      <c r="F130" s="10">
        <f t="shared" si="48"/>
        <v>6685</v>
      </c>
      <c r="G130" s="13">
        <f t="shared" si="44"/>
        <v>3.943372763362258E-2</v>
      </c>
      <c r="H130" s="10">
        <f t="shared" si="45"/>
        <v>6330357</v>
      </c>
      <c r="I130" s="10">
        <f t="shared" si="35"/>
        <v>80304</v>
      </c>
      <c r="J130" s="10">
        <v>9771236</v>
      </c>
      <c r="K130" s="10">
        <f t="shared" si="36"/>
        <v>180307</v>
      </c>
      <c r="L130" s="13">
        <f t="shared" si="46"/>
        <v>0.58291870505807419</v>
      </c>
      <c r="M130" s="10">
        <v>4352304</v>
      </c>
      <c r="N130" s="10">
        <f t="shared" si="26"/>
        <v>57534</v>
      </c>
      <c r="O130" s="10">
        <v>149260</v>
      </c>
      <c r="P130" s="10">
        <f t="shared" si="38"/>
        <v>1204</v>
      </c>
      <c r="Q130" s="13">
        <f t="shared" si="39"/>
        <v>3.4294479429745714E-2</v>
      </c>
      <c r="R130" s="3">
        <v>45314</v>
      </c>
      <c r="S130" s="3">
        <f t="shared" si="47"/>
        <v>749</v>
      </c>
      <c r="T130" s="10">
        <v>1807</v>
      </c>
      <c r="U130" s="10">
        <f t="shared" si="30"/>
        <v>8</v>
      </c>
      <c r="V130" s="5">
        <f t="shared" si="42"/>
        <v>3.9877300613496931E-2</v>
      </c>
    </row>
    <row r="131" spans="1:22" ht="17.25" x14ac:dyDescent="0.3">
      <c r="A131" s="8">
        <v>44042</v>
      </c>
      <c r="B131" s="7" t="s">
        <v>55</v>
      </c>
      <c r="C131" s="10">
        <v>17054819</v>
      </c>
      <c r="D131" s="10">
        <f t="shared" si="43"/>
        <v>292214</v>
      </c>
      <c r="E131" s="10">
        <v>667707</v>
      </c>
      <c r="F131" s="10">
        <f t="shared" si="48"/>
        <v>6695</v>
      </c>
      <c r="G131" s="13">
        <f t="shared" si="44"/>
        <v>3.9150635371738629E-2</v>
      </c>
      <c r="H131" s="10">
        <f t="shared" si="45"/>
        <v>6402522</v>
      </c>
      <c r="I131" s="10">
        <f t="shared" si="35"/>
        <v>72165</v>
      </c>
      <c r="J131" s="10">
        <v>9984590</v>
      </c>
      <c r="K131" s="10">
        <f t="shared" si="36"/>
        <v>213354</v>
      </c>
      <c r="L131" s="13">
        <f t="shared" si="46"/>
        <v>0.58544098298551273</v>
      </c>
      <c r="M131" s="10">
        <v>4427493</v>
      </c>
      <c r="N131" s="10">
        <f t="shared" si="26"/>
        <v>75189</v>
      </c>
      <c r="O131" s="10">
        <v>150717</v>
      </c>
      <c r="P131" s="10">
        <f t="shared" si="38"/>
        <v>1457</v>
      </c>
      <c r="Q131" s="13">
        <f t="shared" si="39"/>
        <v>3.4041160539384253E-2</v>
      </c>
      <c r="R131" s="3">
        <v>45796</v>
      </c>
      <c r="S131" s="3">
        <f t="shared" si="47"/>
        <v>482</v>
      </c>
      <c r="T131" s="10">
        <v>1822</v>
      </c>
      <c r="U131" s="10">
        <f t="shared" si="30"/>
        <v>15</v>
      </c>
      <c r="V131" s="5">
        <f t="shared" si="42"/>
        <v>3.9785134072844792E-2</v>
      </c>
    </row>
    <row r="132" spans="1:22" ht="17.25" x14ac:dyDescent="0.3">
      <c r="A132" s="8">
        <v>44043</v>
      </c>
      <c r="B132" s="7" t="s">
        <v>18</v>
      </c>
      <c r="C132" s="10">
        <v>17322041</v>
      </c>
      <c r="D132" s="10">
        <f t="shared" si="43"/>
        <v>267222</v>
      </c>
      <c r="E132" s="10">
        <v>673833</v>
      </c>
      <c r="F132" s="10">
        <f t="shared" si="48"/>
        <v>6126</v>
      </c>
      <c r="G132" s="13">
        <f t="shared" si="44"/>
        <v>3.8900323581961271E-2</v>
      </c>
      <c r="H132" s="10">
        <f t="shared" si="45"/>
        <v>6491628</v>
      </c>
      <c r="I132" s="10">
        <f t="shared" si="35"/>
        <v>89106</v>
      </c>
      <c r="J132" s="10">
        <v>10156580</v>
      </c>
      <c r="K132" s="10">
        <f t="shared" si="36"/>
        <v>171990</v>
      </c>
      <c r="L132" s="13">
        <f t="shared" si="46"/>
        <v>0.58633852673596609</v>
      </c>
      <c r="M132" s="10">
        <v>4495224</v>
      </c>
      <c r="N132" s="10">
        <f t="shared" si="26"/>
        <v>67731</v>
      </c>
      <c r="O132" s="10">
        <v>152075</v>
      </c>
      <c r="P132" s="10">
        <f t="shared" si="38"/>
        <v>1358</v>
      </c>
      <c r="Q132" s="13">
        <f t="shared" si="39"/>
        <v>3.3830349722283028E-2</v>
      </c>
      <c r="R132" s="3">
        <v>46204</v>
      </c>
      <c r="S132" s="3">
        <f t="shared" si="47"/>
        <v>408</v>
      </c>
      <c r="T132" s="10">
        <v>1822</v>
      </c>
      <c r="U132" s="10">
        <f t="shared" si="30"/>
        <v>0</v>
      </c>
      <c r="V132" s="5">
        <f t="shared" si="42"/>
        <v>3.9433815254090558E-2</v>
      </c>
    </row>
    <row r="133" spans="1:22" ht="17.25" x14ac:dyDescent="0.3">
      <c r="A133" s="6"/>
      <c r="B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2"/>
      <c r="S133" s="2"/>
      <c r="T133" s="2"/>
      <c r="U133" s="2"/>
      <c r="V133" s="2"/>
    </row>
    <row r="134" spans="1:22" ht="17.25" x14ac:dyDescent="0.3">
      <c r="A134" s="8">
        <v>44044</v>
      </c>
      <c r="B134" s="7" t="s">
        <v>60</v>
      </c>
      <c r="C134" s="10">
        <v>17613859</v>
      </c>
      <c r="D134" s="10">
        <f>SUM(C134-C132)</f>
        <v>291818</v>
      </c>
      <c r="E134" s="10">
        <v>679986</v>
      </c>
      <c r="F134" s="10">
        <f>SUM(E134-E132)</f>
        <v>6153</v>
      </c>
      <c r="G134" s="13">
        <f t="shared" si="44"/>
        <v>3.8605168804859855E-2</v>
      </c>
      <c r="H134" s="10">
        <f t="shared" si="45"/>
        <v>6582296</v>
      </c>
      <c r="I134" s="10">
        <f>SUM(H134-H132)</f>
        <v>90668</v>
      </c>
      <c r="J134" s="10">
        <v>10351577</v>
      </c>
      <c r="K134" s="10">
        <f>SUM(J134-J132)</f>
        <v>194997</v>
      </c>
      <c r="L134" s="13">
        <f t="shared" si="46"/>
        <v>0.5876950076641354</v>
      </c>
      <c r="M134" s="10">
        <v>4563262</v>
      </c>
      <c r="N134" s="10">
        <f>SUM(M134-M132)</f>
        <v>68038</v>
      </c>
      <c r="O134" s="10">
        <v>153320</v>
      </c>
      <c r="P134" s="10">
        <f>SUM(O134-O132)</f>
        <v>1245</v>
      </c>
      <c r="Q134" s="13">
        <f t="shared" si="39"/>
        <v>3.3598772106444907E-2</v>
      </c>
      <c r="R134" s="3">
        <v>46809</v>
      </c>
      <c r="S134" s="3">
        <f>SUM(R134-R132)</f>
        <v>605</v>
      </c>
      <c r="T134" s="10">
        <v>1838</v>
      </c>
      <c r="U134" s="10">
        <f>SUM(T134-T132)</f>
        <v>16</v>
      </c>
      <c r="V134" s="5">
        <f t="shared" si="42"/>
        <v>3.9265953128671836E-2</v>
      </c>
    </row>
    <row r="135" spans="1:22" ht="17.25" x14ac:dyDescent="0.3">
      <c r="A135" s="8">
        <v>44045</v>
      </c>
      <c r="B135" s="7" t="s">
        <v>61</v>
      </c>
      <c r="C135" s="10">
        <v>17859764</v>
      </c>
      <c r="D135" s="10">
        <f t="shared" si="43"/>
        <v>245905</v>
      </c>
      <c r="E135" s="10">
        <v>685179</v>
      </c>
      <c r="F135" s="10">
        <f t="shared" si="48"/>
        <v>5193</v>
      </c>
      <c r="G135" s="13">
        <f t="shared" si="44"/>
        <v>3.8364392720978843E-2</v>
      </c>
      <c r="H135" s="10">
        <f t="shared" si="45"/>
        <v>6610322</v>
      </c>
      <c r="I135" s="10">
        <f t="shared" si="35"/>
        <v>28026</v>
      </c>
      <c r="J135" s="10">
        <v>10564263</v>
      </c>
      <c r="K135" s="10">
        <f t="shared" si="36"/>
        <v>212686</v>
      </c>
      <c r="L135" s="13">
        <f t="shared" si="46"/>
        <v>0.5915119035167542</v>
      </c>
      <c r="M135" s="10">
        <v>4620502</v>
      </c>
      <c r="N135" s="10">
        <f t="shared" si="26"/>
        <v>57240</v>
      </c>
      <c r="O135" s="10">
        <v>154449</v>
      </c>
      <c r="P135" s="10">
        <f t="shared" si="38"/>
        <v>1129</v>
      </c>
      <c r="Q135" s="13">
        <f t="shared" si="39"/>
        <v>3.3426887381500972E-2</v>
      </c>
      <c r="R135" s="3">
        <v>47267</v>
      </c>
      <c r="S135" s="3">
        <f t="shared" ref="S135:S163" si="49">SUM(R135-R134)</f>
        <v>458</v>
      </c>
      <c r="T135" s="10">
        <v>1844</v>
      </c>
      <c r="U135" s="10">
        <f t="shared" si="30"/>
        <v>6</v>
      </c>
      <c r="V135" s="5">
        <f t="shared" si="42"/>
        <v>3.9012418812279182E-2</v>
      </c>
    </row>
    <row r="136" spans="1:22" ht="17.25" x14ac:dyDescent="0.3">
      <c r="A136" s="8">
        <v>44046</v>
      </c>
      <c r="B136" s="7" t="s">
        <v>88</v>
      </c>
      <c r="C136" s="10">
        <v>18102671</v>
      </c>
      <c r="D136" s="10">
        <f t="shared" si="43"/>
        <v>242907</v>
      </c>
      <c r="E136" s="10">
        <v>689908</v>
      </c>
      <c r="F136" s="10">
        <f t="shared" si="48"/>
        <v>4729</v>
      </c>
      <c r="G136" s="13">
        <f t="shared" si="44"/>
        <v>3.8110840107517835E-2</v>
      </c>
      <c r="H136" s="10">
        <f t="shared" si="45"/>
        <v>6707223</v>
      </c>
      <c r="I136" s="10">
        <f t="shared" si="35"/>
        <v>96901</v>
      </c>
      <c r="J136" s="10">
        <v>10705540</v>
      </c>
      <c r="K136" s="10">
        <f t="shared" si="36"/>
        <v>141277</v>
      </c>
      <c r="L136" s="13">
        <f t="shared" si="46"/>
        <v>0.59137902909465678</v>
      </c>
      <c r="M136" s="10">
        <v>4668386</v>
      </c>
      <c r="N136" s="10">
        <f t="shared" si="26"/>
        <v>47884</v>
      </c>
      <c r="O136" s="10">
        <v>154860</v>
      </c>
      <c r="P136" s="10">
        <f t="shared" si="38"/>
        <v>411</v>
      </c>
      <c r="Q136" s="13">
        <f t="shared" si="39"/>
        <v>3.3172064178069248E-2</v>
      </c>
      <c r="R136" s="3">
        <v>47727</v>
      </c>
      <c r="S136" s="3">
        <f t="shared" si="49"/>
        <v>460</v>
      </c>
      <c r="T136" s="10">
        <v>1844</v>
      </c>
      <c r="U136" s="10">
        <f t="shared" si="30"/>
        <v>0</v>
      </c>
      <c r="V136" s="5">
        <f t="shared" si="42"/>
        <v>3.8636411255683366E-2</v>
      </c>
    </row>
    <row r="137" spans="1:22" ht="17.25" x14ac:dyDescent="0.3">
      <c r="A137" s="8">
        <v>44047</v>
      </c>
      <c r="B137" s="7" t="s">
        <v>38</v>
      </c>
      <c r="C137" s="10">
        <v>18316072</v>
      </c>
      <c r="D137" s="10">
        <f t="shared" si="43"/>
        <v>213401</v>
      </c>
      <c r="E137" s="10">
        <v>694715</v>
      </c>
      <c r="F137" s="10">
        <f t="shared" si="48"/>
        <v>4807</v>
      </c>
      <c r="G137" s="13">
        <f t="shared" si="44"/>
        <v>3.7929256884336335E-2</v>
      </c>
      <c r="H137" s="10">
        <f t="shared" si="45"/>
        <v>6686077</v>
      </c>
      <c r="I137" s="10">
        <f t="shared" si="35"/>
        <v>-21146</v>
      </c>
      <c r="J137" s="10">
        <v>10935280</v>
      </c>
      <c r="K137" s="10">
        <f t="shared" si="36"/>
        <v>229740</v>
      </c>
      <c r="L137" s="13">
        <f t="shared" si="46"/>
        <v>0.59703194003605142</v>
      </c>
      <c r="M137" s="10">
        <v>4718249</v>
      </c>
      <c r="N137" s="10">
        <f t="shared" si="26"/>
        <v>49863</v>
      </c>
      <c r="O137" s="10">
        <v>155478</v>
      </c>
      <c r="P137" s="10">
        <f t="shared" si="38"/>
        <v>618</v>
      </c>
      <c r="Q137" s="13">
        <f t="shared" si="39"/>
        <v>3.2952478769136602E-2</v>
      </c>
      <c r="R137" s="3">
        <v>47968</v>
      </c>
      <c r="S137" s="3">
        <f t="shared" si="49"/>
        <v>241</v>
      </c>
      <c r="T137" s="10">
        <v>1844</v>
      </c>
      <c r="U137" s="10">
        <f t="shared" si="30"/>
        <v>0</v>
      </c>
      <c r="V137" s="5">
        <f t="shared" si="42"/>
        <v>3.844229486324216E-2</v>
      </c>
    </row>
    <row r="138" spans="1:22" ht="17.25" x14ac:dyDescent="0.3">
      <c r="A138" s="8">
        <v>44048</v>
      </c>
      <c r="B138" s="7" t="s">
        <v>89</v>
      </c>
      <c r="C138" s="10">
        <v>18566769</v>
      </c>
      <c r="D138" s="10">
        <f t="shared" si="43"/>
        <v>250697</v>
      </c>
      <c r="E138" s="10">
        <v>701316</v>
      </c>
      <c r="F138" s="10">
        <f t="shared" si="48"/>
        <v>6601</v>
      </c>
      <c r="G138" s="13">
        <f t="shared" si="44"/>
        <v>3.7772646387747917E-2</v>
      </c>
      <c r="H138" s="10">
        <f t="shared" si="45"/>
        <v>6702065</v>
      </c>
      <c r="I138" s="10">
        <f t="shared" si="35"/>
        <v>15988</v>
      </c>
      <c r="J138" s="10">
        <v>11163388</v>
      </c>
      <c r="K138" s="10">
        <f t="shared" si="36"/>
        <v>228108</v>
      </c>
      <c r="L138" s="13">
        <f t="shared" si="46"/>
        <v>0.60125636291376272</v>
      </c>
      <c r="M138" s="10">
        <v>4771846</v>
      </c>
      <c r="N138" s="10">
        <f t="shared" si="26"/>
        <v>53597</v>
      </c>
      <c r="O138" s="10">
        <v>156839</v>
      </c>
      <c r="P138" s="10">
        <f t="shared" si="38"/>
        <v>1361</v>
      </c>
      <c r="Q138" s="13">
        <f t="shared" si="39"/>
        <v>3.2867573681128852E-2</v>
      </c>
      <c r="R138" s="3">
        <v>48394</v>
      </c>
      <c r="S138" s="3">
        <f t="shared" si="49"/>
        <v>426</v>
      </c>
      <c r="T138" s="10">
        <v>1849</v>
      </c>
      <c r="U138" s="10">
        <f t="shared" si="30"/>
        <v>5</v>
      </c>
      <c r="V138" s="5">
        <f t="shared" si="42"/>
        <v>3.8207215770550071E-2</v>
      </c>
    </row>
    <row r="139" spans="1:22" ht="17.25" x14ac:dyDescent="0.3">
      <c r="A139" s="8">
        <v>44049</v>
      </c>
      <c r="B139" s="7" t="s">
        <v>92</v>
      </c>
      <c r="C139" s="10">
        <v>18839688</v>
      </c>
      <c r="D139" s="10">
        <f t="shared" si="43"/>
        <v>272919</v>
      </c>
      <c r="E139" s="10">
        <v>708316</v>
      </c>
      <c r="F139" s="10">
        <f t="shared" si="48"/>
        <v>7000</v>
      </c>
      <c r="G139" s="13">
        <f t="shared" si="44"/>
        <v>3.7597013283871793E-2</v>
      </c>
      <c r="H139" s="10">
        <f t="shared" si="45"/>
        <v>6746928</v>
      </c>
      <c r="I139" s="10">
        <f t="shared" si="35"/>
        <v>44863</v>
      </c>
      <c r="J139" s="10">
        <v>11384444</v>
      </c>
      <c r="K139" s="10">
        <f t="shared" si="36"/>
        <v>221056</v>
      </c>
      <c r="L139" s="13">
        <f t="shared" si="46"/>
        <v>0.60427985856241351</v>
      </c>
      <c r="M139" s="10">
        <v>4824230</v>
      </c>
      <c r="N139" s="10">
        <f t="shared" si="26"/>
        <v>52384</v>
      </c>
      <c r="O139" s="10">
        <v>158268</v>
      </c>
      <c r="P139" s="10">
        <f t="shared" si="38"/>
        <v>1429</v>
      </c>
      <c r="Q139" s="13">
        <f t="shared" si="39"/>
        <v>3.2806893535341393E-2</v>
      </c>
      <c r="R139" s="3">
        <v>48988</v>
      </c>
      <c r="S139" s="3">
        <f t="shared" si="49"/>
        <v>594</v>
      </c>
      <c r="T139" s="10">
        <v>1851</v>
      </c>
      <c r="U139" s="10">
        <f t="shared" si="30"/>
        <v>2</v>
      </c>
      <c r="V139" s="5">
        <f t="shared" si="42"/>
        <v>3.7784763615579323E-2</v>
      </c>
    </row>
    <row r="140" spans="1:22" ht="17.25" x14ac:dyDescent="0.3">
      <c r="A140" s="8">
        <v>44050</v>
      </c>
      <c r="B140" s="7" t="s">
        <v>82</v>
      </c>
      <c r="C140" s="10">
        <v>19127091</v>
      </c>
      <c r="D140" s="10">
        <f t="shared" si="43"/>
        <v>287403</v>
      </c>
      <c r="E140" s="10">
        <v>715555</v>
      </c>
      <c r="F140" s="10">
        <f t="shared" si="48"/>
        <v>7239</v>
      </c>
      <c r="G140" s="13">
        <f t="shared" si="44"/>
        <v>3.7410550302709386E-2</v>
      </c>
      <c r="H140" s="10">
        <f t="shared" si="45"/>
        <v>6821398</v>
      </c>
      <c r="I140" s="10">
        <f t="shared" si="35"/>
        <v>74470</v>
      </c>
      <c r="J140" s="10">
        <v>11590138</v>
      </c>
      <c r="K140" s="10">
        <f t="shared" si="36"/>
        <v>205694</v>
      </c>
      <c r="L140" s="13">
        <f t="shared" si="46"/>
        <v>0.60595403660703029</v>
      </c>
      <c r="M140" s="10">
        <v>4884406</v>
      </c>
      <c r="N140" s="10">
        <f t="shared" si="26"/>
        <v>60176</v>
      </c>
      <c r="O140" s="10">
        <v>160111</v>
      </c>
      <c r="P140" s="10">
        <f t="shared" si="38"/>
        <v>1843</v>
      </c>
      <c r="Q140" s="13">
        <f t="shared" si="39"/>
        <v>3.2780035074889351E-2</v>
      </c>
      <c r="R140" s="3">
        <v>49436</v>
      </c>
      <c r="S140" s="3">
        <f t="shared" si="49"/>
        <v>448</v>
      </c>
      <c r="T140" s="10">
        <v>1852</v>
      </c>
      <c r="U140" s="10">
        <f t="shared" si="30"/>
        <v>1</v>
      </c>
      <c r="V140" s="5">
        <f t="shared" si="42"/>
        <v>3.7462577878469135E-2</v>
      </c>
    </row>
    <row r="141" spans="1:22" ht="17.25" x14ac:dyDescent="0.3">
      <c r="A141" s="8">
        <v>44051</v>
      </c>
      <c r="B141" s="7" t="s">
        <v>77</v>
      </c>
      <c r="C141" s="10">
        <v>19405013</v>
      </c>
      <c r="D141" s="10">
        <f t="shared" si="43"/>
        <v>277922</v>
      </c>
      <c r="E141" s="10">
        <v>721906</v>
      </c>
      <c r="F141" s="10">
        <f t="shared" si="48"/>
        <v>6351</v>
      </c>
      <c r="G141" s="13">
        <f t="shared" si="44"/>
        <v>3.7202036401624672E-2</v>
      </c>
      <c r="H141" s="10">
        <f t="shared" si="45"/>
        <v>6915302</v>
      </c>
      <c r="I141" s="10">
        <f t="shared" si="35"/>
        <v>93904</v>
      </c>
      <c r="J141" s="10">
        <v>11767805</v>
      </c>
      <c r="K141" s="10">
        <f t="shared" si="36"/>
        <v>177667</v>
      </c>
      <c r="L141" s="13">
        <f t="shared" si="46"/>
        <v>0.60643118352974046</v>
      </c>
      <c r="M141" s="10">
        <v>4942747</v>
      </c>
      <c r="N141" s="10">
        <f t="shared" si="26"/>
        <v>58341</v>
      </c>
      <c r="O141" s="10">
        <v>161367</v>
      </c>
      <c r="P141" s="10">
        <f t="shared" si="38"/>
        <v>1256</v>
      </c>
      <c r="Q141" s="13">
        <f t="shared" si="39"/>
        <v>3.2647230376145087E-2</v>
      </c>
      <c r="R141" s="3">
        <v>49893</v>
      </c>
      <c r="S141" s="3">
        <f t="shared" si="49"/>
        <v>457</v>
      </c>
      <c r="T141" s="10">
        <v>1857</v>
      </c>
      <c r="U141" s="10">
        <f t="shared" si="30"/>
        <v>5</v>
      </c>
      <c r="V141" s="5">
        <f t="shared" si="42"/>
        <v>3.7219650051109374E-2</v>
      </c>
    </row>
    <row r="142" spans="1:22" ht="17.25" x14ac:dyDescent="0.3">
      <c r="A142" s="8">
        <v>44052</v>
      </c>
      <c r="B142" s="7" t="s">
        <v>52</v>
      </c>
      <c r="C142" s="10">
        <v>19668394</v>
      </c>
      <c r="D142" s="10">
        <f t="shared" si="43"/>
        <v>263381</v>
      </c>
      <c r="E142" s="10">
        <v>727579</v>
      </c>
      <c r="F142" s="10">
        <f t="shared" si="48"/>
        <v>5673</v>
      </c>
      <c r="G142" s="13">
        <f t="shared" si="44"/>
        <v>3.6992293320949339E-2</v>
      </c>
      <c r="H142" s="10">
        <f t="shared" si="45"/>
        <v>6983803</v>
      </c>
      <c r="I142" s="10">
        <f t="shared" si="35"/>
        <v>68501</v>
      </c>
      <c r="J142" s="10">
        <v>11957012</v>
      </c>
      <c r="K142" s="10">
        <f t="shared" si="36"/>
        <v>189207</v>
      </c>
      <c r="L142" s="13">
        <f t="shared" si="46"/>
        <v>0.60793026619255242</v>
      </c>
      <c r="M142" s="10">
        <v>4998802</v>
      </c>
      <c r="N142" s="10">
        <f t="shared" si="26"/>
        <v>56055</v>
      </c>
      <c r="O142" s="10">
        <v>162430</v>
      </c>
      <c r="P142" s="10">
        <f t="shared" si="38"/>
        <v>1063</v>
      </c>
      <c r="Q142" s="13">
        <f t="shared" si="39"/>
        <v>3.2493785511008434E-2</v>
      </c>
      <c r="R142" s="3">
        <v>50324</v>
      </c>
      <c r="S142" s="3">
        <f t="shared" si="49"/>
        <v>431</v>
      </c>
      <c r="T142" s="10">
        <v>1857</v>
      </c>
      <c r="U142" s="10">
        <f t="shared" si="30"/>
        <v>0</v>
      </c>
      <c r="V142" s="5">
        <f t="shared" si="42"/>
        <v>3.6900882282807405E-2</v>
      </c>
    </row>
    <row r="143" spans="1:22" ht="17.25" x14ac:dyDescent="0.3">
      <c r="A143" s="8">
        <v>44053</v>
      </c>
      <c r="B143" s="7" t="s">
        <v>77</v>
      </c>
      <c r="C143" s="10">
        <v>19877261</v>
      </c>
      <c r="D143" s="10">
        <f t="shared" si="43"/>
        <v>208867</v>
      </c>
      <c r="E143" s="10">
        <v>731570</v>
      </c>
      <c r="F143" s="10">
        <f t="shared" si="48"/>
        <v>3991</v>
      </c>
      <c r="G143" s="13">
        <f t="shared" si="44"/>
        <v>3.6804366557344093E-2</v>
      </c>
      <c r="H143" s="10">
        <f t="shared" si="45"/>
        <v>7018053</v>
      </c>
      <c r="I143" s="10">
        <f t="shared" si="35"/>
        <v>34250</v>
      </c>
      <c r="J143" s="10">
        <v>12127638</v>
      </c>
      <c r="K143" s="10">
        <f t="shared" si="36"/>
        <v>170626</v>
      </c>
      <c r="L143" s="13">
        <f t="shared" si="46"/>
        <v>0.61012621406943346</v>
      </c>
      <c r="M143" s="10">
        <v>5045564</v>
      </c>
      <c r="N143" s="10">
        <f t="shared" si="26"/>
        <v>46762</v>
      </c>
      <c r="O143" s="10">
        <v>162938</v>
      </c>
      <c r="P143" s="10">
        <f t="shared" si="38"/>
        <v>508</v>
      </c>
      <c r="Q143" s="13">
        <f t="shared" si="39"/>
        <v>3.2293317456680758E-2</v>
      </c>
      <c r="R143" s="3">
        <v>50640</v>
      </c>
      <c r="S143" s="3">
        <f t="shared" si="49"/>
        <v>316</v>
      </c>
      <c r="T143" s="10">
        <v>1858</v>
      </c>
      <c r="U143" s="10">
        <f t="shared" si="30"/>
        <v>1</v>
      </c>
      <c r="V143" s="5">
        <f t="shared" si="42"/>
        <v>3.6690363349131123E-2</v>
      </c>
    </row>
    <row r="144" spans="1:22" ht="17.25" x14ac:dyDescent="0.3">
      <c r="A144" s="8">
        <v>44054</v>
      </c>
      <c r="B144" s="7" t="s">
        <v>27</v>
      </c>
      <c r="C144" s="10">
        <v>20113592</v>
      </c>
      <c r="D144" s="10">
        <f t="shared" si="43"/>
        <v>236331</v>
      </c>
      <c r="E144" s="10">
        <v>737022</v>
      </c>
      <c r="F144" s="10">
        <f t="shared" si="48"/>
        <v>5452</v>
      </c>
      <c r="G144" s="13">
        <f t="shared" si="44"/>
        <v>3.6642982516499292E-2</v>
      </c>
      <c r="H144" s="10">
        <f t="shared" si="45"/>
        <v>7010455</v>
      </c>
      <c r="I144" s="10">
        <f t="shared" si="35"/>
        <v>-7598</v>
      </c>
      <c r="J144" s="10">
        <v>12366115</v>
      </c>
      <c r="K144" s="10">
        <f t="shared" si="36"/>
        <v>238477</v>
      </c>
      <c r="L144" s="13">
        <f t="shared" si="46"/>
        <v>0.61481385323914295</v>
      </c>
      <c r="M144" s="10">
        <v>5095163</v>
      </c>
      <c r="N144" s="10">
        <f t="shared" si="26"/>
        <v>49599</v>
      </c>
      <c r="O144" s="10">
        <v>163473</v>
      </c>
      <c r="P144" s="10">
        <f t="shared" si="38"/>
        <v>535</v>
      </c>
      <c r="Q144" s="13">
        <f t="shared" si="39"/>
        <v>3.2083958844888773E-2</v>
      </c>
      <c r="R144" s="3">
        <v>51039</v>
      </c>
      <c r="S144" s="3">
        <f t="shared" si="49"/>
        <v>399</v>
      </c>
      <c r="T144" s="10">
        <v>1862</v>
      </c>
      <c r="U144" s="10">
        <f t="shared" si="30"/>
        <v>4</v>
      </c>
      <c r="V144" s="5">
        <f t="shared" si="42"/>
        <v>3.6481905993455986E-2</v>
      </c>
    </row>
    <row r="145" spans="1:22" ht="17.25" x14ac:dyDescent="0.3">
      <c r="A145" s="8">
        <v>44055</v>
      </c>
      <c r="B145" s="7" t="s">
        <v>31</v>
      </c>
      <c r="C145" s="10">
        <v>20318420</v>
      </c>
      <c r="D145" s="10">
        <f t="shared" si="43"/>
        <v>204828</v>
      </c>
      <c r="E145" s="10">
        <v>743344</v>
      </c>
      <c r="F145" s="10">
        <f t="shared" si="48"/>
        <v>6322</v>
      </c>
      <c r="G145" s="13">
        <f t="shared" si="44"/>
        <v>3.6584734442934044E-2</v>
      </c>
      <c r="H145" s="10">
        <f t="shared" si="45"/>
        <v>6965301</v>
      </c>
      <c r="I145" s="10">
        <f t="shared" si="35"/>
        <v>-45154</v>
      </c>
      <c r="J145" s="10">
        <v>12609775</v>
      </c>
      <c r="K145" s="10">
        <f t="shared" si="36"/>
        <v>243660</v>
      </c>
      <c r="L145" s="13">
        <f t="shared" si="46"/>
        <v>0.62060804924792379</v>
      </c>
      <c r="M145" s="10">
        <v>5141879</v>
      </c>
      <c r="N145" s="10">
        <f t="shared" si="26"/>
        <v>46716</v>
      </c>
      <c r="O145" s="10">
        <v>164575</v>
      </c>
      <c r="P145" s="10">
        <f t="shared" si="38"/>
        <v>1102</v>
      </c>
      <c r="Q145" s="13">
        <f t="shared" si="39"/>
        <v>3.2006781956557123E-2</v>
      </c>
      <c r="R145" s="3">
        <v>51441</v>
      </c>
      <c r="S145" s="3">
        <f t="shared" si="49"/>
        <v>402</v>
      </c>
      <c r="T145" s="10">
        <v>1874</v>
      </c>
      <c r="U145" s="10">
        <f t="shared" si="30"/>
        <v>12</v>
      </c>
      <c r="V145" s="5">
        <f t="shared" si="42"/>
        <v>3.6430084951692226E-2</v>
      </c>
    </row>
    <row r="146" spans="1:22" ht="17.25" x14ac:dyDescent="0.3">
      <c r="A146" s="8">
        <v>44056</v>
      </c>
      <c r="B146" s="7" t="s">
        <v>43</v>
      </c>
      <c r="C146" s="10">
        <v>20651113</v>
      </c>
      <c r="D146" s="10">
        <f t="shared" si="43"/>
        <v>332693</v>
      </c>
      <c r="E146" s="10">
        <v>749965</v>
      </c>
      <c r="F146" s="10">
        <f t="shared" si="48"/>
        <v>6621</v>
      </c>
      <c r="G146" s="13">
        <f t="shared" si="44"/>
        <v>3.6315960306836731E-2</v>
      </c>
      <c r="H146" s="10">
        <f t="shared" si="45"/>
        <v>7049699</v>
      </c>
      <c r="I146" s="10">
        <f t="shared" si="35"/>
        <v>84398</v>
      </c>
      <c r="J146" s="10">
        <v>12851449</v>
      </c>
      <c r="K146" s="10">
        <f t="shared" si="36"/>
        <v>241674</v>
      </c>
      <c r="L146" s="13">
        <f t="shared" si="46"/>
        <v>0.62231265694977311</v>
      </c>
      <c r="M146" s="10">
        <v>5197749</v>
      </c>
      <c r="N146" s="10">
        <f t="shared" si="26"/>
        <v>55870</v>
      </c>
      <c r="O146" s="10">
        <v>166038</v>
      </c>
      <c r="P146" s="10">
        <f t="shared" si="38"/>
        <v>1463</v>
      </c>
      <c r="Q146" s="13">
        <f t="shared" si="39"/>
        <v>3.1944212773644898E-2</v>
      </c>
      <c r="R146" s="3">
        <v>51756</v>
      </c>
      <c r="S146" s="3">
        <f t="shared" si="49"/>
        <v>315</v>
      </c>
      <c r="T146" s="10">
        <v>1875</v>
      </c>
      <c r="U146" s="10">
        <f t="shared" si="30"/>
        <v>1</v>
      </c>
      <c r="V146" s="5">
        <f t="shared" si="42"/>
        <v>3.6227683746811963E-2</v>
      </c>
    </row>
    <row r="147" spans="1:22" ht="17.25" x14ac:dyDescent="0.3">
      <c r="A147" s="8" t="s">
        <v>93</v>
      </c>
      <c r="B147" s="7" t="s">
        <v>58</v>
      </c>
      <c r="C147" s="10">
        <v>20950402</v>
      </c>
      <c r="D147" s="10">
        <f t="shared" si="43"/>
        <v>299289</v>
      </c>
      <c r="E147" s="10">
        <v>760213</v>
      </c>
      <c r="F147" s="10">
        <f t="shared" si="48"/>
        <v>10248</v>
      </c>
      <c r="G147" s="13">
        <f t="shared" si="44"/>
        <v>3.6286320424782303E-2</v>
      </c>
      <c r="H147" s="10">
        <f t="shared" si="45"/>
        <v>7175583</v>
      </c>
      <c r="I147" s="10">
        <f t="shared" si="35"/>
        <v>125884</v>
      </c>
      <c r="J147" s="10">
        <v>13014606</v>
      </c>
      <c r="K147" s="10">
        <f t="shared" si="36"/>
        <v>163157</v>
      </c>
      <c r="L147" s="13">
        <f t="shared" si="46"/>
        <v>0.62121032331503712</v>
      </c>
      <c r="M147" s="10">
        <v>5254878</v>
      </c>
      <c r="N147" s="10">
        <f t="shared" si="26"/>
        <v>57129</v>
      </c>
      <c r="O147" s="10">
        <v>167253</v>
      </c>
      <c r="P147" s="10">
        <f t="shared" si="38"/>
        <v>1215</v>
      </c>
      <c r="Q147" s="13">
        <f t="shared" si="39"/>
        <v>3.1828141395480541E-2</v>
      </c>
      <c r="R147" s="3">
        <v>52219</v>
      </c>
      <c r="S147" s="3">
        <f t="shared" si="49"/>
        <v>463</v>
      </c>
      <c r="T147" s="10">
        <v>1882</v>
      </c>
      <c r="U147" s="10">
        <f t="shared" si="30"/>
        <v>7</v>
      </c>
      <c r="V147" s="5">
        <f t="shared" ref="V147:V237" si="50">SUM(T147/R147)</f>
        <v>3.6040521649208145E-2</v>
      </c>
    </row>
    <row r="148" spans="1:22" ht="17.25" x14ac:dyDescent="0.3">
      <c r="A148" s="8">
        <v>44058</v>
      </c>
      <c r="B148" s="9" t="s">
        <v>95</v>
      </c>
      <c r="C148" s="10">
        <v>21183539</v>
      </c>
      <c r="D148" s="10">
        <f t="shared" si="43"/>
        <v>233137</v>
      </c>
      <c r="E148" s="10">
        <v>765310</v>
      </c>
      <c r="F148" s="10">
        <f t="shared" si="48"/>
        <v>5097</v>
      </c>
      <c r="G148" s="13">
        <f t="shared" si="44"/>
        <v>3.6127580004455345E-2</v>
      </c>
      <c r="H148" s="10">
        <f t="shared" si="45"/>
        <v>7125175</v>
      </c>
      <c r="I148" s="10">
        <f t="shared" si="35"/>
        <v>-50408</v>
      </c>
      <c r="J148" s="10">
        <v>13293054</v>
      </c>
      <c r="K148" s="10">
        <f t="shared" si="36"/>
        <v>278448</v>
      </c>
      <c r="L148" s="13">
        <f t="shared" si="46"/>
        <v>0.62751809317602691</v>
      </c>
      <c r="M148" s="10">
        <v>5314021</v>
      </c>
      <c r="N148" s="10">
        <f t="shared" si="26"/>
        <v>59143</v>
      </c>
      <c r="O148" s="10">
        <v>168458</v>
      </c>
      <c r="P148" s="10">
        <f t="shared" si="38"/>
        <v>1205</v>
      </c>
      <c r="Q148" s="13">
        <f t="shared" si="39"/>
        <v>3.1700665089580943E-2</v>
      </c>
      <c r="R148" s="3">
        <v>52538</v>
      </c>
      <c r="S148" s="3">
        <f t="shared" si="49"/>
        <v>319</v>
      </c>
      <c r="T148" s="10">
        <v>1888</v>
      </c>
      <c r="U148" s="10">
        <f t="shared" si="30"/>
        <v>6</v>
      </c>
      <c r="V148" s="5">
        <f t="shared" si="50"/>
        <v>3.5935894019566789E-2</v>
      </c>
    </row>
    <row r="149" spans="1:22" ht="17.25" x14ac:dyDescent="0.3">
      <c r="A149" s="8">
        <v>44059</v>
      </c>
      <c r="B149" s="9" t="s">
        <v>61</v>
      </c>
      <c r="C149" s="10">
        <v>21481494</v>
      </c>
      <c r="D149" s="10">
        <f t="shared" si="43"/>
        <v>297955</v>
      </c>
      <c r="E149" s="10">
        <v>771518</v>
      </c>
      <c r="F149" s="10">
        <f t="shared" si="48"/>
        <v>6208</v>
      </c>
      <c r="G149" s="13">
        <f t="shared" si="44"/>
        <v>3.5915472173397252E-2</v>
      </c>
      <c r="H149" s="10">
        <f t="shared" si="45"/>
        <v>7447811</v>
      </c>
      <c r="I149" s="10">
        <f t="shared" si="35"/>
        <v>322636</v>
      </c>
      <c r="J149" s="10">
        <v>13262165</v>
      </c>
      <c r="K149" s="10">
        <f t="shared" si="36"/>
        <v>-30889</v>
      </c>
      <c r="L149" s="13">
        <f t="shared" si="46"/>
        <v>0.61737628677037082</v>
      </c>
      <c r="M149" s="10">
        <v>5361742</v>
      </c>
      <c r="N149" s="10">
        <f t="shared" si="26"/>
        <v>47721</v>
      </c>
      <c r="O149" s="10">
        <v>169489</v>
      </c>
      <c r="P149" s="10">
        <f t="shared" si="38"/>
        <v>1031</v>
      </c>
      <c r="Q149" s="13">
        <f t="shared" si="39"/>
        <v>3.1610808576764793E-2</v>
      </c>
      <c r="R149" s="3">
        <v>52838</v>
      </c>
      <c r="S149" s="3">
        <f t="shared" si="49"/>
        <v>300</v>
      </c>
      <c r="T149" s="10">
        <v>1896</v>
      </c>
      <c r="U149" s="10">
        <f t="shared" si="30"/>
        <v>8</v>
      </c>
      <c r="V149" s="5">
        <f t="shared" si="50"/>
        <v>3.588326583140921E-2</v>
      </c>
    </row>
    <row r="150" spans="1:22" ht="17.25" x14ac:dyDescent="0.3">
      <c r="A150" s="8">
        <v>44060</v>
      </c>
      <c r="B150" s="9" t="s">
        <v>73</v>
      </c>
      <c r="C150" s="10">
        <v>21707773</v>
      </c>
      <c r="D150" s="10">
        <f t="shared" si="43"/>
        <v>226279</v>
      </c>
      <c r="E150" s="10">
        <v>775937</v>
      </c>
      <c r="F150" s="10">
        <f t="shared" si="48"/>
        <v>4419</v>
      </c>
      <c r="G150" s="13">
        <f t="shared" si="44"/>
        <v>3.5744661601169313E-2</v>
      </c>
      <c r="H150" s="10">
        <f t="shared" si="45"/>
        <v>7243015</v>
      </c>
      <c r="I150" s="10">
        <f t="shared" si="35"/>
        <v>-204796</v>
      </c>
      <c r="J150" s="10">
        <v>13688821</v>
      </c>
      <c r="K150" s="10">
        <f t="shared" si="36"/>
        <v>426656</v>
      </c>
      <c r="L150" s="13">
        <f t="shared" si="46"/>
        <v>0.63059536323693821</v>
      </c>
      <c r="M150" s="10">
        <v>5404115</v>
      </c>
      <c r="N150" s="10">
        <f t="shared" si="26"/>
        <v>42373</v>
      </c>
      <c r="O150" s="10">
        <v>170052</v>
      </c>
      <c r="P150" s="10">
        <f t="shared" si="38"/>
        <v>563</v>
      </c>
      <c r="Q150" s="13">
        <f t="shared" si="39"/>
        <v>3.1467131991084571E-2</v>
      </c>
      <c r="R150" s="3">
        <v>53176</v>
      </c>
      <c r="S150" s="3">
        <f t="shared" si="49"/>
        <v>338</v>
      </c>
      <c r="T150" s="10">
        <v>1896</v>
      </c>
      <c r="U150" s="10">
        <f t="shared" si="30"/>
        <v>0</v>
      </c>
      <c r="V150" s="5">
        <f t="shared" si="50"/>
        <v>3.5655182789228225E-2</v>
      </c>
    </row>
    <row r="151" spans="1:22" ht="17.25" x14ac:dyDescent="0.3">
      <c r="A151" s="8">
        <v>44061</v>
      </c>
      <c r="B151" s="9" t="s">
        <v>47</v>
      </c>
      <c r="C151" s="10">
        <v>21918920</v>
      </c>
      <c r="D151" s="10">
        <f t="shared" si="43"/>
        <v>211147</v>
      </c>
      <c r="E151" s="10">
        <v>774769</v>
      </c>
      <c r="F151" s="10">
        <f t="shared" si="48"/>
        <v>-1168</v>
      </c>
      <c r="G151" s="13">
        <f t="shared" si="44"/>
        <v>3.5347042646261768E-2</v>
      </c>
      <c r="H151" s="10">
        <f t="shared" si="45"/>
        <v>7227429</v>
      </c>
      <c r="I151" s="10">
        <f t="shared" si="35"/>
        <v>-15586</v>
      </c>
      <c r="J151" s="10">
        <v>13916722</v>
      </c>
      <c r="K151" s="10">
        <f t="shared" si="36"/>
        <v>227901</v>
      </c>
      <c r="L151" s="13">
        <f t="shared" si="46"/>
        <v>0.63491823502252853</v>
      </c>
      <c r="M151" s="10">
        <v>5444554</v>
      </c>
      <c r="N151" s="10">
        <f t="shared" si="26"/>
        <v>40439</v>
      </c>
      <c r="O151" s="10">
        <v>170564</v>
      </c>
      <c r="P151" s="10">
        <f t="shared" si="38"/>
        <v>512</v>
      </c>
      <c r="Q151" s="13">
        <f t="shared" si="39"/>
        <v>3.1327451247613672E-2</v>
      </c>
      <c r="R151" s="3">
        <v>53370</v>
      </c>
      <c r="S151" s="3">
        <f t="shared" si="49"/>
        <v>194</v>
      </c>
      <c r="T151" s="10">
        <v>1896</v>
      </c>
      <c r="U151" s="10">
        <f t="shared" si="30"/>
        <v>0</v>
      </c>
      <c r="V151" s="5">
        <f t="shared" si="50"/>
        <v>3.552557616638561E-2</v>
      </c>
    </row>
    <row r="152" spans="1:22" ht="17.25" x14ac:dyDescent="0.3">
      <c r="A152" s="8">
        <v>44062</v>
      </c>
      <c r="B152" s="9" t="s">
        <v>85</v>
      </c>
      <c r="C152" s="10">
        <v>22179934</v>
      </c>
      <c r="D152" s="10">
        <f t="shared" si="43"/>
        <v>261014</v>
      </c>
      <c r="E152" s="10">
        <v>781932</v>
      </c>
      <c r="F152" s="10">
        <f t="shared" si="48"/>
        <v>7163</v>
      </c>
      <c r="G152" s="13">
        <f t="shared" si="44"/>
        <v>3.5254027356438483E-2</v>
      </c>
      <c r="H152" s="10">
        <f t="shared" si="45"/>
        <v>7259066</v>
      </c>
      <c r="I152" s="10">
        <f t="shared" si="35"/>
        <v>31637</v>
      </c>
      <c r="J152" s="10">
        <v>14138936</v>
      </c>
      <c r="K152" s="10">
        <f t="shared" si="36"/>
        <v>222214</v>
      </c>
      <c r="L152" s="13">
        <f t="shared" si="46"/>
        <v>0.6374651971462133</v>
      </c>
      <c r="M152" s="10">
        <v>5486232</v>
      </c>
      <c r="N152" s="10">
        <f t="shared" si="26"/>
        <v>41678</v>
      </c>
      <c r="O152" s="10">
        <v>171877</v>
      </c>
      <c r="P152" s="10">
        <f t="shared" si="38"/>
        <v>1313</v>
      </c>
      <c r="Q152" s="13">
        <f t="shared" si="39"/>
        <v>3.1328788137286213E-2</v>
      </c>
      <c r="R152" s="3">
        <v>53631</v>
      </c>
      <c r="S152" s="3">
        <f t="shared" si="49"/>
        <v>261</v>
      </c>
      <c r="T152" s="10">
        <v>1899</v>
      </c>
      <c r="U152" s="10">
        <f t="shared" si="30"/>
        <v>3</v>
      </c>
      <c r="V152" s="5">
        <f t="shared" si="50"/>
        <v>3.5408625608323543E-2</v>
      </c>
    </row>
    <row r="153" spans="1:22" ht="17.25" x14ac:dyDescent="0.3">
      <c r="A153" s="8">
        <v>44063</v>
      </c>
      <c r="B153" s="7" t="s">
        <v>77</v>
      </c>
      <c r="C153" s="10">
        <v>22438938</v>
      </c>
      <c r="D153" s="10">
        <f t="shared" si="43"/>
        <v>259004</v>
      </c>
      <c r="E153" s="10">
        <v>788326</v>
      </c>
      <c r="F153" s="10">
        <f t="shared" si="48"/>
        <v>6394</v>
      </c>
      <c r="G153" s="13">
        <f t="shared" si="44"/>
        <v>3.513205482362846E-2</v>
      </c>
      <c r="H153" s="10">
        <f t="shared" si="45"/>
        <v>7294197</v>
      </c>
      <c r="I153" s="10">
        <f t="shared" si="35"/>
        <v>35131</v>
      </c>
      <c r="J153" s="10">
        <v>14356415</v>
      </c>
      <c r="K153" s="10">
        <f t="shared" si="36"/>
        <v>217479</v>
      </c>
      <c r="L153" s="13">
        <f t="shared" si="46"/>
        <v>0.63979921866177447</v>
      </c>
      <c r="M153" s="10">
        <v>5530247</v>
      </c>
      <c r="N153" s="10">
        <f t="shared" si="26"/>
        <v>44015</v>
      </c>
      <c r="O153" s="10">
        <v>173193</v>
      </c>
      <c r="P153" s="10">
        <f t="shared" si="38"/>
        <v>1316</v>
      </c>
      <c r="Q153" s="13">
        <f t="shared" si="39"/>
        <v>3.1317407703489557E-2</v>
      </c>
      <c r="R153" s="3">
        <v>53901</v>
      </c>
      <c r="S153" s="3">
        <f t="shared" si="49"/>
        <v>270</v>
      </c>
      <c r="T153" s="10">
        <v>1900</v>
      </c>
      <c r="U153" s="10">
        <f t="shared" si="30"/>
        <v>1</v>
      </c>
      <c r="V153" s="5">
        <f t="shared" si="50"/>
        <v>3.5249809836552196E-2</v>
      </c>
    </row>
    <row r="154" spans="1:22" ht="17.25" x14ac:dyDescent="0.3">
      <c r="A154" s="8">
        <v>44064</v>
      </c>
      <c r="B154" s="7" t="s">
        <v>52</v>
      </c>
      <c r="C154" s="10">
        <v>22709116</v>
      </c>
      <c r="D154" s="10">
        <f t="shared" si="43"/>
        <v>270178</v>
      </c>
      <c r="E154" s="10">
        <v>794274</v>
      </c>
      <c r="F154" s="10">
        <f t="shared" si="48"/>
        <v>5948</v>
      </c>
      <c r="G154" s="13">
        <f t="shared" si="44"/>
        <v>3.4975998185046042E-2</v>
      </c>
      <c r="H154" s="10">
        <f t="shared" si="45"/>
        <v>7351332</v>
      </c>
      <c r="I154" s="10">
        <f t="shared" si="35"/>
        <v>57135</v>
      </c>
      <c r="J154" s="10">
        <v>14563510</v>
      </c>
      <c r="K154" s="10">
        <f t="shared" si="36"/>
        <v>207095</v>
      </c>
      <c r="L154" s="13">
        <f t="shared" si="46"/>
        <v>0.64130677741925313</v>
      </c>
      <c r="M154" s="10">
        <v>5576089</v>
      </c>
      <c r="N154" s="10">
        <f t="shared" si="26"/>
        <v>45842</v>
      </c>
      <c r="O154" s="10">
        <v>174209</v>
      </c>
      <c r="P154" s="10">
        <f t="shared" si="38"/>
        <v>1016</v>
      </c>
      <c r="Q154" s="13">
        <f t="shared" si="39"/>
        <v>3.1242148394690257E-2</v>
      </c>
      <c r="R154" s="3">
        <v>54230</v>
      </c>
      <c r="S154" s="3">
        <f t="shared" si="49"/>
        <v>329</v>
      </c>
      <c r="T154" s="10">
        <v>1903</v>
      </c>
      <c r="U154" s="10">
        <f t="shared" si="30"/>
        <v>3</v>
      </c>
      <c r="V154" s="5">
        <f t="shared" si="50"/>
        <v>3.5091277890466531E-2</v>
      </c>
    </row>
    <row r="155" spans="1:22" ht="17.25" x14ac:dyDescent="0.3">
      <c r="A155" s="8">
        <v>44065</v>
      </c>
      <c r="B155" s="7" t="s">
        <v>38</v>
      </c>
      <c r="C155" s="10">
        <v>22976615</v>
      </c>
      <c r="D155" s="10">
        <f t="shared" si="43"/>
        <v>267499</v>
      </c>
      <c r="E155" s="10">
        <v>799856</v>
      </c>
      <c r="F155" s="10">
        <f t="shared" si="48"/>
        <v>5582</v>
      </c>
      <c r="G155" s="13">
        <f t="shared" si="44"/>
        <v>3.4811742286668425E-2</v>
      </c>
      <c r="H155" s="10">
        <f t="shared" si="45"/>
        <v>7445408</v>
      </c>
      <c r="I155" s="10">
        <f t="shared" si="35"/>
        <v>94076</v>
      </c>
      <c r="J155" s="10">
        <v>14731351</v>
      </c>
      <c r="K155" s="10">
        <f t="shared" si="36"/>
        <v>167841</v>
      </c>
      <c r="L155" s="13">
        <f t="shared" si="46"/>
        <v>0.64114539935495285</v>
      </c>
      <c r="M155" s="10">
        <v>5624866</v>
      </c>
      <c r="N155" s="10">
        <f t="shared" si="26"/>
        <v>48777</v>
      </c>
      <c r="O155" s="10">
        <v>175416</v>
      </c>
      <c r="P155" s="10">
        <f t="shared" si="38"/>
        <v>1207</v>
      </c>
      <c r="Q155" s="13">
        <f t="shared" si="39"/>
        <v>3.1185809581952707E-2</v>
      </c>
      <c r="R155" s="3">
        <v>54856</v>
      </c>
      <c r="S155" s="3">
        <f t="shared" si="49"/>
        <v>626</v>
      </c>
      <c r="T155" s="10">
        <v>1910</v>
      </c>
      <c r="U155" s="10">
        <f t="shared" si="30"/>
        <v>7</v>
      </c>
      <c r="V155" s="5">
        <f t="shared" si="50"/>
        <v>3.4818433717369111E-2</v>
      </c>
    </row>
    <row r="156" spans="1:22" ht="17.25" x14ac:dyDescent="0.3">
      <c r="A156" s="8">
        <v>44066</v>
      </c>
      <c r="B156" s="7" t="s">
        <v>96</v>
      </c>
      <c r="C156" s="10">
        <v>23237508</v>
      </c>
      <c r="D156" s="10">
        <f t="shared" si="43"/>
        <v>260893</v>
      </c>
      <c r="E156" s="10">
        <v>805186</v>
      </c>
      <c r="F156" s="10">
        <f t="shared" si="48"/>
        <v>5330</v>
      </c>
      <c r="G156" s="13">
        <f t="shared" si="44"/>
        <v>3.4650273170427744E-2</v>
      </c>
      <c r="H156" s="10">
        <f t="shared" si="45"/>
        <v>7477719</v>
      </c>
      <c r="I156" s="10">
        <f t="shared" si="35"/>
        <v>32311</v>
      </c>
      <c r="J156" s="10">
        <v>14954603</v>
      </c>
      <c r="K156" s="10">
        <f t="shared" si="36"/>
        <v>223252</v>
      </c>
      <c r="L156" s="13">
        <f t="shared" si="46"/>
        <v>0.64355450679134785</v>
      </c>
      <c r="M156" s="10">
        <v>5668649</v>
      </c>
      <c r="N156" s="10">
        <f t="shared" si="26"/>
        <v>43783</v>
      </c>
      <c r="O156" s="10">
        <v>176371</v>
      </c>
      <c r="P156" s="10">
        <f t="shared" si="38"/>
        <v>955</v>
      </c>
      <c r="Q156" s="13">
        <f t="shared" si="39"/>
        <v>3.1113409914778636E-2</v>
      </c>
      <c r="R156" s="3">
        <v>54893</v>
      </c>
      <c r="S156" s="3">
        <f t="shared" si="49"/>
        <v>37</v>
      </c>
      <c r="T156" s="10">
        <v>1918</v>
      </c>
      <c r="U156" s="10">
        <f t="shared" si="30"/>
        <v>8</v>
      </c>
      <c r="V156" s="5">
        <f t="shared" si="50"/>
        <v>3.4940702821853423E-2</v>
      </c>
    </row>
    <row r="157" spans="1:22" ht="17.25" x14ac:dyDescent="0.3">
      <c r="A157" s="8">
        <v>44067</v>
      </c>
      <c r="B157" s="7" t="s">
        <v>51</v>
      </c>
      <c r="C157" s="10">
        <v>23459286</v>
      </c>
      <c r="D157" s="10">
        <f t="shared" si="43"/>
        <v>221778</v>
      </c>
      <c r="E157" s="10">
        <v>809403</v>
      </c>
      <c r="F157" s="10">
        <f t="shared" si="48"/>
        <v>4217</v>
      </c>
      <c r="G157" s="13">
        <f t="shared" si="44"/>
        <v>3.4502456724386239E-2</v>
      </c>
      <c r="H157" s="10">
        <f t="shared" si="45"/>
        <v>7492972</v>
      </c>
      <c r="I157" s="10">
        <f t="shared" si="35"/>
        <v>15253</v>
      </c>
      <c r="J157" s="10">
        <v>15156911</v>
      </c>
      <c r="K157" s="10">
        <f t="shared" si="36"/>
        <v>202308</v>
      </c>
      <c r="L157" s="13">
        <f t="shared" si="46"/>
        <v>0.64609430142076785</v>
      </c>
      <c r="M157" s="10">
        <v>5704447</v>
      </c>
      <c r="N157" s="10">
        <f t="shared" si="26"/>
        <v>35798</v>
      </c>
      <c r="O157" s="10">
        <v>176809</v>
      </c>
      <c r="P157" s="10">
        <f t="shared" si="38"/>
        <v>438</v>
      </c>
      <c r="Q157" s="13">
        <f t="shared" si="39"/>
        <v>3.0994941315082777E-2</v>
      </c>
      <c r="R157" s="3">
        <v>55143</v>
      </c>
      <c r="S157" s="3">
        <f t="shared" si="49"/>
        <v>250</v>
      </c>
      <c r="T157" s="10">
        <v>1918</v>
      </c>
      <c r="U157" s="10">
        <f t="shared" si="30"/>
        <v>0</v>
      </c>
      <c r="V157" s="5">
        <f t="shared" si="50"/>
        <v>3.4782293310120956E-2</v>
      </c>
    </row>
    <row r="158" spans="1:22" ht="17.25" x14ac:dyDescent="0.3">
      <c r="A158" s="8">
        <v>44068</v>
      </c>
      <c r="B158" s="7" t="s">
        <v>61</v>
      </c>
      <c r="C158" s="10">
        <v>23679320</v>
      </c>
      <c r="D158" s="10">
        <f t="shared" si="43"/>
        <v>220034</v>
      </c>
      <c r="E158" s="10">
        <v>813820</v>
      </c>
      <c r="F158" s="10">
        <f t="shared" si="48"/>
        <v>4417</v>
      </c>
      <c r="G158" s="13">
        <f t="shared" si="44"/>
        <v>3.4368385578639929E-2</v>
      </c>
      <c r="H158" s="10">
        <f t="shared" si="45"/>
        <v>7465501</v>
      </c>
      <c r="I158" s="10">
        <f t="shared" si="35"/>
        <v>-27471</v>
      </c>
      <c r="J158" s="10">
        <v>15399999</v>
      </c>
      <c r="K158" s="10">
        <f t="shared" si="36"/>
        <v>243088</v>
      </c>
      <c r="L158" s="13">
        <f t="shared" si="46"/>
        <v>0.65035647138515806</v>
      </c>
      <c r="M158" s="10">
        <v>5741088</v>
      </c>
      <c r="N158" s="10">
        <f t="shared" si="26"/>
        <v>36641</v>
      </c>
      <c r="O158" s="10">
        <v>177284</v>
      </c>
      <c r="P158" s="10">
        <f t="shared" si="38"/>
        <v>475</v>
      </c>
      <c r="Q158" s="13">
        <f t="shared" si="39"/>
        <v>3.0879861099498911E-2</v>
      </c>
      <c r="R158" s="3">
        <v>55341</v>
      </c>
      <c r="S158" s="3">
        <f t="shared" si="49"/>
        <v>198</v>
      </c>
      <c r="T158" s="10">
        <v>1919</v>
      </c>
      <c r="U158" s="10">
        <f t="shared" si="30"/>
        <v>1</v>
      </c>
      <c r="V158" s="5">
        <f t="shared" si="50"/>
        <v>3.467591839684863E-2</v>
      </c>
    </row>
    <row r="159" spans="1:22" ht="17.25" x14ac:dyDescent="0.3">
      <c r="A159" s="8">
        <v>44069</v>
      </c>
      <c r="B159" s="7" t="s">
        <v>97</v>
      </c>
      <c r="C159" s="10">
        <v>23930649</v>
      </c>
      <c r="D159" s="10">
        <f t="shared" si="43"/>
        <v>251329</v>
      </c>
      <c r="E159" s="10">
        <v>820246</v>
      </c>
      <c r="F159" s="10">
        <f t="shared" si="48"/>
        <v>6426</v>
      </c>
      <c r="G159" s="13">
        <f t="shared" si="44"/>
        <v>3.4275961341457981E-2</v>
      </c>
      <c r="H159" s="10">
        <f t="shared" si="45"/>
        <v>7504309</v>
      </c>
      <c r="I159" s="10">
        <f t="shared" si="35"/>
        <v>38808</v>
      </c>
      <c r="J159" s="10">
        <v>15606094</v>
      </c>
      <c r="K159" s="10">
        <f t="shared" si="36"/>
        <v>206095</v>
      </c>
      <c r="L159" s="13">
        <f t="shared" si="46"/>
        <v>0.65213835195192571</v>
      </c>
      <c r="M159" s="10">
        <v>5779707</v>
      </c>
      <c r="N159" s="10">
        <f t="shared" si="26"/>
        <v>38619</v>
      </c>
      <c r="O159" s="10">
        <v>178535</v>
      </c>
      <c r="P159" s="10">
        <f t="shared" si="38"/>
        <v>1251</v>
      </c>
      <c r="Q159" s="13">
        <f t="shared" si="39"/>
        <v>3.088997418035205E-2</v>
      </c>
      <c r="R159" s="3">
        <v>55800</v>
      </c>
      <c r="S159" s="3">
        <f t="shared" si="49"/>
        <v>459</v>
      </c>
      <c r="T159" s="10">
        <v>1926</v>
      </c>
      <c r="U159" s="10">
        <f t="shared" si="30"/>
        <v>7</v>
      </c>
      <c r="V159" s="5">
        <f t="shared" si="50"/>
        <v>3.4516129032258064E-2</v>
      </c>
    </row>
    <row r="160" spans="1:22" ht="17.25" x14ac:dyDescent="0.3">
      <c r="A160" s="8">
        <v>44070</v>
      </c>
      <c r="B160" s="7" t="s">
        <v>30</v>
      </c>
      <c r="C160" s="10">
        <v>24203815</v>
      </c>
      <c r="D160" s="10">
        <f t="shared" si="43"/>
        <v>273166</v>
      </c>
      <c r="E160" s="10">
        <v>826300</v>
      </c>
      <c r="F160" s="10">
        <f t="shared" si="48"/>
        <v>6054</v>
      </c>
      <c r="G160" s="13">
        <f t="shared" si="44"/>
        <v>3.4139246230397977E-2</v>
      </c>
      <c r="H160" s="10">
        <f t="shared" si="45"/>
        <v>7551594</v>
      </c>
      <c r="I160" s="10">
        <f t="shared" si="35"/>
        <v>47285</v>
      </c>
      <c r="J160" s="10">
        <v>15825921</v>
      </c>
      <c r="K160" s="10">
        <f t="shared" si="36"/>
        <v>219827</v>
      </c>
      <c r="L160" s="13">
        <f t="shared" si="46"/>
        <v>0.65386060007482294</v>
      </c>
      <c r="M160" s="10">
        <v>5823685</v>
      </c>
      <c r="N160" s="10">
        <f t="shared" si="26"/>
        <v>43978</v>
      </c>
      <c r="O160" s="10">
        <v>179743</v>
      </c>
      <c r="P160" s="10">
        <f t="shared" si="38"/>
        <v>1208</v>
      </c>
      <c r="Q160" s="13">
        <f t="shared" si="39"/>
        <v>3.0864134993565072E-2</v>
      </c>
      <c r="R160" s="3">
        <v>55993</v>
      </c>
      <c r="S160" s="3">
        <f t="shared" si="49"/>
        <v>193</v>
      </c>
      <c r="T160" s="10">
        <v>1927</v>
      </c>
      <c r="U160" s="10">
        <f t="shared" si="30"/>
        <v>1</v>
      </c>
      <c r="V160" s="5">
        <f t="shared" si="50"/>
        <v>3.4415016162734631E-2</v>
      </c>
    </row>
    <row r="161" spans="1:22" ht="17.25" x14ac:dyDescent="0.3">
      <c r="A161" s="8">
        <v>44071</v>
      </c>
      <c r="B161" s="7" t="s">
        <v>54</v>
      </c>
      <c r="C161" s="10">
        <v>24492452</v>
      </c>
      <c r="D161" s="10">
        <f t="shared" si="43"/>
        <v>288637</v>
      </c>
      <c r="E161" s="10">
        <v>832433</v>
      </c>
      <c r="F161" s="10">
        <f t="shared" si="48"/>
        <v>6133</v>
      </c>
      <c r="G161" s="13">
        <f t="shared" si="44"/>
        <v>3.3987328014361322E-2</v>
      </c>
      <c r="H161" s="10">
        <f t="shared" si="45"/>
        <v>7632071</v>
      </c>
      <c r="I161" s="10">
        <f t="shared" si="35"/>
        <v>80477</v>
      </c>
      <c r="J161" s="10">
        <v>16027948</v>
      </c>
      <c r="K161" s="10">
        <f t="shared" si="36"/>
        <v>202027</v>
      </c>
      <c r="L161" s="13">
        <f t="shared" si="46"/>
        <v>0.6544035689035953</v>
      </c>
      <c r="M161" s="10">
        <v>5869877</v>
      </c>
      <c r="N161" s="10">
        <f t="shared" si="26"/>
        <v>46192</v>
      </c>
      <c r="O161" s="10">
        <v>180857</v>
      </c>
      <c r="P161" s="10">
        <f t="shared" si="38"/>
        <v>1114</v>
      </c>
      <c r="Q161" s="13">
        <f t="shared" si="39"/>
        <v>3.0811037437411381E-2</v>
      </c>
      <c r="R161" s="3">
        <v>56343</v>
      </c>
      <c r="S161" s="3">
        <f t="shared" si="49"/>
        <v>350</v>
      </c>
      <c r="T161" s="10">
        <v>1931</v>
      </c>
      <c r="U161" s="10">
        <f t="shared" si="30"/>
        <v>4</v>
      </c>
      <c r="V161" s="5">
        <f t="shared" si="50"/>
        <v>3.4272225476101731E-2</v>
      </c>
    </row>
    <row r="162" spans="1:22" ht="17.25" x14ac:dyDescent="0.3">
      <c r="A162" s="8">
        <v>44072</v>
      </c>
      <c r="B162" s="7" t="s">
        <v>86</v>
      </c>
      <c r="C162" s="10">
        <v>24775245</v>
      </c>
      <c r="D162" s="10">
        <f t="shared" si="43"/>
        <v>282793</v>
      </c>
      <c r="E162" s="10">
        <v>837908</v>
      </c>
      <c r="F162" s="10">
        <f t="shared" si="48"/>
        <v>5475</v>
      </c>
      <c r="G162" s="13">
        <f t="shared" si="44"/>
        <v>3.382037190752301E-2</v>
      </c>
      <c r="H162" s="10">
        <f t="shared" si="45"/>
        <v>7718186</v>
      </c>
      <c r="I162" s="10">
        <f t="shared" si="35"/>
        <v>86115</v>
      </c>
      <c r="J162" s="10">
        <v>16219151</v>
      </c>
      <c r="K162" s="10">
        <f t="shared" si="36"/>
        <v>191203</v>
      </c>
      <c r="L162" s="13">
        <f t="shared" si="46"/>
        <v>0.65465148780567051</v>
      </c>
      <c r="M162" s="10">
        <v>5928649</v>
      </c>
      <c r="N162" s="10">
        <f t="shared" si="26"/>
        <v>58772</v>
      </c>
      <c r="O162" s="10">
        <v>181779</v>
      </c>
      <c r="P162" s="10">
        <f t="shared" si="38"/>
        <v>922</v>
      </c>
      <c r="Q162" s="13">
        <f t="shared" si="39"/>
        <v>3.0661116891892232E-2</v>
      </c>
      <c r="R162" s="3">
        <v>56773</v>
      </c>
      <c r="S162" s="3">
        <f t="shared" si="49"/>
        <v>430</v>
      </c>
      <c r="T162" s="10">
        <v>1937</v>
      </c>
      <c r="U162" s="10">
        <f t="shared" si="30"/>
        <v>6</v>
      </c>
      <c r="V162" s="5">
        <f t="shared" si="50"/>
        <v>3.4118330896729082E-2</v>
      </c>
    </row>
    <row r="163" spans="1:22" ht="17.25" x14ac:dyDescent="0.3">
      <c r="A163" s="8">
        <v>44073</v>
      </c>
      <c r="B163" s="7" t="s">
        <v>27</v>
      </c>
      <c r="C163" s="10">
        <v>25038901</v>
      </c>
      <c r="D163" s="10">
        <f t="shared" si="43"/>
        <v>263656</v>
      </c>
      <c r="E163" s="10">
        <v>843238</v>
      </c>
      <c r="F163" s="10">
        <f t="shared" si="48"/>
        <v>5330</v>
      </c>
      <c r="G163" s="13">
        <f t="shared" si="44"/>
        <v>3.3677117058771869E-2</v>
      </c>
      <c r="H163" s="10">
        <f t="shared" si="45"/>
        <v>7746710</v>
      </c>
      <c r="I163" s="10">
        <f t="shared" si="35"/>
        <v>28524</v>
      </c>
      <c r="J163" s="10">
        <v>16448953</v>
      </c>
      <c r="K163" s="10">
        <f t="shared" si="36"/>
        <v>229802</v>
      </c>
      <c r="L163" s="13">
        <f t="shared" si="46"/>
        <v>0.65693590145989234</v>
      </c>
      <c r="M163" s="10">
        <v>5962057</v>
      </c>
      <c r="N163" s="10">
        <f t="shared" si="26"/>
        <v>33408</v>
      </c>
      <c r="O163" s="10">
        <v>182785</v>
      </c>
      <c r="P163" s="10">
        <f t="shared" si="38"/>
        <v>1006</v>
      </c>
      <c r="Q163" s="13">
        <f t="shared" si="39"/>
        <v>3.0658043021058002E-2</v>
      </c>
      <c r="R163" s="3">
        <v>57041</v>
      </c>
      <c r="S163" s="3">
        <f t="shared" si="49"/>
        <v>268</v>
      </c>
      <c r="T163" s="10">
        <v>1942</v>
      </c>
      <c r="U163" s="10">
        <f t="shared" si="30"/>
        <v>5</v>
      </c>
      <c r="V163" s="5">
        <f t="shared" si="50"/>
        <v>3.4045686436072302E-2</v>
      </c>
    </row>
    <row r="164" spans="1:22" ht="17.25" x14ac:dyDescent="0.3">
      <c r="A164" s="8">
        <v>44074</v>
      </c>
      <c r="B164" s="7" t="s">
        <v>61</v>
      </c>
      <c r="C164" s="10">
        <v>25249752</v>
      </c>
      <c r="D164" s="10">
        <f t="shared" si="43"/>
        <v>210851</v>
      </c>
      <c r="E164" s="10">
        <v>846871</v>
      </c>
      <c r="F164" s="10">
        <f t="shared" si="48"/>
        <v>3633</v>
      </c>
      <c r="G164" s="13">
        <f t="shared" si="44"/>
        <v>3.3539774964918466E-2</v>
      </c>
      <c r="H164" s="10">
        <f t="shared" si="45"/>
        <v>7767808</v>
      </c>
      <c r="I164" s="10">
        <f t="shared" si="35"/>
        <v>21098</v>
      </c>
      <c r="J164" s="10">
        <v>16635073</v>
      </c>
      <c r="K164" s="10">
        <f t="shared" si="36"/>
        <v>186120</v>
      </c>
      <c r="L164" s="13">
        <f t="shared" si="46"/>
        <v>0.65882124307597156</v>
      </c>
      <c r="M164" s="10">
        <v>5997737</v>
      </c>
      <c r="N164" s="10">
        <f t="shared" si="26"/>
        <v>35680</v>
      </c>
      <c r="O164" s="10">
        <v>183069</v>
      </c>
      <c r="P164" s="10">
        <f t="shared" si="38"/>
        <v>284</v>
      </c>
      <c r="Q164" s="13">
        <f t="shared" si="39"/>
        <v>3.0523012262791784E-2</v>
      </c>
      <c r="R164" s="3">
        <v>57223</v>
      </c>
      <c r="S164" s="3">
        <f t="shared" ref="S164:S182" si="51">SUM(R164-R163)</f>
        <v>182</v>
      </c>
      <c r="T164" s="10">
        <v>1942</v>
      </c>
      <c r="U164" s="10">
        <f t="shared" si="30"/>
        <v>0</v>
      </c>
      <c r="V164" s="5">
        <f t="shared" si="50"/>
        <v>3.39374027925834E-2</v>
      </c>
    </row>
    <row r="165" spans="1:22" ht="17.25" x14ac:dyDescent="0.3">
      <c r="A165" s="8"/>
      <c r="B165" s="7"/>
      <c r="C165" s="10"/>
      <c r="D165" s="10"/>
      <c r="E165" s="10"/>
      <c r="F165" s="10"/>
      <c r="G165" s="13"/>
      <c r="H165" s="10"/>
      <c r="I165" s="10"/>
      <c r="J165" s="10"/>
      <c r="K165" s="10"/>
      <c r="L165" s="13"/>
      <c r="M165" s="10"/>
      <c r="N165" s="10"/>
      <c r="O165" s="10"/>
      <c r="P165" s="10"/>
      <c r="Q165" s="13"/>
      <c r="R165" s="3"/>
      <c r="S165" s="3"/>
      <c r="T165" s="10"/>
      <c r="U165" s="10"/>
      <c r="V165" s="5"/>
    </row>
    <row r="166" spans="1:22" ht="17.25" x14ac:dyDescent="0.3">
      <c r="A166" s="8">
        <v>44075</v>
      </c>
      <c r="B166" s="7" t="s">
        <v>61</v>
      </c>
      <c r="C166" s="10">
        <v>25511385</v>
      </c>
      <c r="D166" s="10">
        <f>SUM(C166-C164)</f>
        <v>261633</v>
      </c>
      <c r="E166" s="10">
        <v>851154</v>
      </c>
      <c r="F166" s="10">
        <f>SUM(E166-E164)</f>
        <v>4283</v>
      </c>
      <c r="G166" s="13">
        <f t="shared" si="44"/>
        <v>3.3363692327954754E-2</v>
      </c>
      <c r="H166" s="10">
        <f t="shared" si="45"/>
        <v>7810187</v>
      </c>
      <c r="I166" s="10">
        <f>SUM(H166-H164)</f>
        <v>42379</v>
      </c>
      <c r="J166" s="10">
        <v>16850044</v>
      </c>
      <c r="K166" s="10">
        <f>SUM(J166-J164)</f>
        <v>214971</v>
      </c>
      <c r="L166" s="13">
        <f t="shared" si="46"/>
        <v>0.66049114934371456</v>
      </c>
      <c r="M166" s="10">
        <v>6031424</v>
      </c>
      <c r="N166" s="10">
        <f>SUM(M166-M164)</f>
        <v>33687</v>
      </c>
      <c r="O166" s="10">
        <v>183602</v>
      </c>
      <c r="P166" s="10">
        <f>SUM(O166-O164)</f>
        <v>533</v>
      </c>
      <c r="Q166" s="13">
        <f t="shared" si="39"/>
        <v>3.0440904171220595E-2</v>
      </c>
      <c r="R166" s="10">
        <v>57424</v>
      </c>
      <c r="S166" s="3">
        <f>SUM(R166-R164)</f>
        <v>201</v>
      </c>
      <c r="T166" s="10">
        <v>1945</v>
      </c>
      <c r="U166" s="10">
        <f>SUM(T166-T164)</f>
        <v>3</v>
      </c>
      <c r="V166" s="5">
        <f t="shared" si="50"/>
        <v>3.3870855391473949E-2</v>
      </c>
    </row>
    <row r="167" spans="1:22" ht="17.25" x14ac:dyDescent="0.3">
      <c r="A167" s="8">
        <v>44076</v>
      </c>
      <c r="B167" s="7" t="s">
        <v>100</v>
      </c>
      <c r="C167" s="10">
        <v>25784156</v>
      </c>
      <c r="D167" s="10">
        <f t="shared" ref="D167:D193" si="52">SUM(C167-C166)</f>
        <v>272771</v>
      </c>
      <c r="E167" s="10">
        <v>857794</v>
      </c>
      <c r="F167" s="10">
        <f t="shared" ref="F167:F193" si="53">SUM(E167-E166)</f>
        <v>6640</v>
      </c>
      <c r="G167" s="13">
        <f t="shared" si="44"/>
        <v>3.3268259779377689E-2</v>
      </c>
      <c r="H167" s="10">
        <f t="shared" si="45"/>
        <v>7830884</v>
      </c>
      <c r="I167" s="10">
        <f t="shared" ref="I167:I193" si="54">SUM(H167-H166)</f>
        <v>20697</v>
      </c>
      <c r="J167" s="10">
        <v>17095478</v>
      </c>
      <c r="K167" s="10">
        <f t="shared" ref="K167:K193" si="55">SUM(J167-J166)</f>
        <v>245434</v>
      </c>
      <c r="L167" s="13">
        <f t="shared" si="46"/>
        <v>0.66302259418535936</v>
      </c>
      <c r="M167" s="10">
        <v>6076280</v>
      </c>
      <c r="N167" s="10">
        <f t="shared" ref="N167:N193" si="56">SUM(M167-M166)</f>
        <v>44856</v>
      </c>
      <c r="O167" s="10">
        <v>184697</v>
      </c>
      <c r="P167" s="10">
        <f t="shared" ref="P167:P193" si="57">SUM(O167-O166)</f>
        <v>1095</v>
      </c>
      <c r="Q167" s="13">
        <f t="shared" si="39"/>
        <v>3.0396393846234868E-2</v>
      </c>
      <c r="R167" s="10">
        <v>57775</v>
      </c>
      <c r="S167" s="3">
        <f t="shared" si="51"/>
        <v>351</v>
      </c>
      <c r="T167" s="10">
        <v>1946</v>
      </c>
      <c r="U167" s="10">
        <f t="shared" ref="U167:U193" si="58">SUM(T167-T166)</f>
        <v>1</v>
      </c>
      <c r="V167" s="5">
        <f t="shared" si="50"/>
        <v>3.3682388576373866E-2</v>
      </c>
    </row>
    <row r="168" spans="1:22" ht="17.25" x14ac:dyDescent="0.3">
      <c r="A168" s="8">
        <v>44077</v>
      </c>
      <c r="B168" s="7" t="s">
        <v>85</v>
      </c>
      <c r="C168" s="10">
        <v>26062946</v>
      </c>
      <c r="D168" s="10">
        <f t="shared" si="52"/>
        <v>278790</v>
      </c>
      <c r="E168" s="10">
        <v>863741</v>
      </c>
      <c r="F168" s="10">
        <f t="shared" si="53"/>
        <v>5947</v>
      </c>
      <c r="G168" s="13">
        <f t="shared" si="44"/>
        <v>3.3140574361777829E-2</v>
      </c>
      <c r="H168" s="10">
        <f t="shared" si="45"/>
        <v>7882999</v>
      </c>
      <c r="I168" s="10">
        <f t="shared" si="54"/>
        <v>52115</v>
      </c>
      <c r="J168" s="10">
        <v>17316206</v>
      </c>
      <c r="K168" s="10">
        <f t="shared" si="55"/>
        <v>220728</v>
      </c>
      <c r="L168" s="13">
        <f t="shared" si="46"/>
        <v>0.66439941210022846</v>
      </c>
      <c r="M168" s="10">
        <v>6115184</v>
      </c>
      <c r="N168" s="10">
        <f t="shared" si="56"/>
        <v>38904</v>
      </c>
      <c r="O168" s="10">
        <v>185752</v>
      </c>
      <c r="P168" s="10">
        <f t="shared" si="57"/>
        <v>1055</v>
      </c>
      <c r="Q168" s="13">
        <f t="shared" si="39"/>
        <v>3.037553735096115E-2</v>
      </c>
      <c r="R168" s="3">
        <v>58392</v>
      </c>
      <c r="S168" s="3">
        <f t="shared" si="51"/>
        <v>617</v>
      </c>
      <c r="T168" s="10">
        <v>1952</v>
      </c>
      <c r="U168" s="10">
        <f t="shared" si="58"/>
        <v>6</v>
      </c>
      <c r="V168" s="5">
        <f t="shared" si="50"/>
        <v>3.3429236881764628E-2</v>
      </c>
    </row>
    <row r="169" spans="1:22" ht="17.25" x14ac:dyDescent="0.3">
      <c r="A169" s="8">
        <v>44078</v>
      </c>
      <c r="B169" s="7" t="s">
        <v>101</v>
      </c>
      <c r="C169" s="10">
        <v>26333473</v>
      </c>
      <c r="D169" s="10">
        <f t="shared" si="52"/>
        <v>270527</v>
      </c>
      <c r="E169" s="10">
        <v>869331</v>
      </c>
      <c r="F169" s="10">
        <f t="shared" si="53"/>
        <v>5590</v>
      </c>
      <c r="G169" s="13">
        <f t="shared" si="44"/>
        <v>3.3012394529198637E-2</v>
      </c>
      <c r="H169" s="10">
        <f t="shared" si="45"/>
        <v>7920450</v>
      </c>
      <c r="I169" s="10">
        <f t="shared" si="54"/>
        <v>37451</v>
      </c>
      <c r="J169" s="10">
        <v>17543692</v>
      </c>
      <c r="K169" s="10">
        <f t="shared" si="55"/>
        <v>227486</v>
      </c>
      <c r="L169" s="13">
        <f t="shared" si="46"/>
        <v>0.66621261844193513</v>
      </c>
      <c r="M169" s="10">
        <v>6151101</v>
      </c>
      <c r="N169" s="10">
        <f t="shared" si="56"/>
        <v>35917</v>
      </c>
      <c r="O169" s="10">
        <v>186806</v>
      </c>
      <c r="P169" s="10">
        <f t="shared" si="57"/>
        <v>1054</v>
      </c>
      <c r="Q169" s="13">
        <f t="shared" si="39"/>
        <v>3.0369522464352317E-2</v>
      </c>
      <c r="R169" s="3">
        <v>58680</v>
      </c>
      <c r="S169" s="3">
        <f t="shared" si="51"/>
        <v>288</v>
      </c>
      <c r="T169" s="10">
        <v>1955</v>
      </c>
      <c r="U169" s="10">
        <f t="shared" si="58"/>
        <v>3</v>
      </c>
      <c r="V169" s="5">
        <f t="shared" si="50"/>
        <v>3.3316291751874574E-2</v>
      </c>
    </row>
    <row r="170" spans="1:22" ht="17.25" x14ac:dyDescent="0.3">
      <c r="A170" s="8">
        <v>44079</v>
      </c>
      <c r="B170" s="7" t="s">
        <v>73</v>
      </c>
      <c r="C170" s="10">
        <v>26651696</v>
      </c>
      <c r="D170" s="10">
        <f t="shared" si="52"/>
        <v>318223</v>
      </c>
      <c r="E170" s="10">
        <v>875371</v>
      </c>
      <c r="F170" s="10">
        <f t="shared" si="53"/>
        <v>6040</v>
      </c>
      <c r="G170" s="13">
        <f t="shared" si="44"/>
        <v>3.2844851599688064E-2</v>
      </c>
      <c r="H170" s="10">
        <f t="shared" si="45"/>
        <v>8027484</v>
      </c>
      <c r="I170" s="10">
        <f t="shared" si="54"/>
        <v>107034</v>
      </c>
      <c r="J170" s="10">
        <v>17748841</v>
      </c>
      <c r="K170" s="10">
        <f t="shared" si="55"/>
        <v>205149</v>
      </c>
      <c r="L170" s="13">
        <f t="shared" si="46"/>
        <v>0.66595540486429083</v>
      </c>
      <c r="M170" s="10">
        <v>6202329</v>
      </c>
      <c r="N170" s="10">
        <f t="shared" si="56"/>
        <v>51228</v>
      </c>
      <c r="O170" s="10">
        <v>187777</v>
      </c>
      <c r="P170" s="10">
        <f t="shared" si="57"/>
        <v>971</v>
      </c>
      <c r="Q170" s="13">
        <f t="shared" si="39"/>
        <v>3.0275240155754394E-2</v>
      </c>
      <c r="R170" s="3">
        <v>59021</v>
      </c>
      <c r="S170" s="3">
        <f t="shared" si="51"/>
        <v>341</v>
      </c>
      <c r="T170" s="10">
        <v>1955</v>
      </c>
      <c r="U170" s="10">
        <f t="shared" si="58"/>
        <v>0</v>
      </c>
      <c r="V170" s="5">
        <f t="shared" si="50"/>
        <v>3.3123803392013013E-2</v>
      </c>
    </row>
    <row r="171" spans="1:22" ht="17.25" x14ac:dyDescent="0.3">
      <c r="A171" s="8">
        <v>44080</v>
      </c>
      <c r="B171" s="7" t="s">
        <v>101</v>
      </c>
      <c r="C171" s="10">
        <v>26916943</v>
      </c>
      <c r="D171" s="10">
        <f t="shared" si="52"/>
        <v>265247</v>
      </c>
      <c r="E171" s="10">
        <v>880294</v>
      </c>
      <c r="F171" s="10">
        <f t="shared" si="53"/>
        <v>4923</v>
      </c>
      <c r="G171" s="13">
        <f t="shared" si="44"/>
        <v>3.2704085304189258E-2</v>
      </c>
      <c r="H171" s="10">
        <f t="shared" si="45"/>
        <v>8060988</v>
      </c>
      <c r="I171" s="10">
        <f t="shared" si="54"/>
        <v>33504</v>
      </c>
      <c r="J171" s="10">
        <v>17975661</v>
      </c>
      <c r="K171" s="10">
        <f t="shared" si="55"/>
        <v>226820</v>
      </c>
      <c r="L171" s="13">
        <f t="shared" si="46"/>
        <v>0.66781955885555055</v>
      </c>
      <c r="M171" s="10">
        <v>6246217</v>
      </c>
      <c r="N171" s="10">
        <f t="shared" si="56"/>
        <v>43888</v>
      </c>
      <c r="O171" s="10">
        <v>188554</v>
      </c>
      <c r="P171" s="10">
        <f t="shared" si="57"/>
        <v>777</v>
      </c>
      <c r="Q171" s="13">
        <f t="shared" si="39"/>
        <v>3.0186911533813185E-2</v>
      </c>
      <c r="R171" s="3">
        <v>59362</v>
      </c>
      <c r="S171" s="3">
        <f t="shared" si="51"/>
        <v>341</v>
      </c>
      <c r="T171" s="10">
        <v>1971</v>
      </c>
      <c r="U171" s="10">
        <f t="shared" si="58"/>
        <v>16</v>
      </c>
      <c r="V171" s="5">
        <f t="shared" si="50"/>
        <v>3.3203059196118732E-2</v>
      </c>
    </row>
    <row r="172" spans="1:22" ht="17.25" x14ac:dyDescent="0.3">
      <c r="A172" s="8">
        <v>44081</v>
      </c>
      <c r="B172" s="7" t="s">
        <v>102</v>
      </c>
      <c r="C172" s="10">
        <v>27246686</v>
      </c>
      <c r="D172" s="10">
        <f t="shared" si="52"/>
        <v>329743</v>
      </c>
      <c r="E172" s="10">
        <v>890687</v>
      </c>
      <c r="F172" s="10">
        <f t="shared" si="53"/>
        <v>10393</v>
      </c>
      <c r="G172" s="13">
        <f t="shared" si="44"/>
        <v>3.2689737019760863E-2</v>
      </c>
      <c r="H172" s="10">
        <f t="shared" si="45"/>
        <v>8164238</v>
      </c>
      <c r="I172" s="10">
        <f t="shared" si="54"/>
        <v>103250</v>
      </c>
      <c r="J172" s="10">
        <v>18191761</v>
      </c>
      <c r="K172" s="10">
        <f t="shared" si="55"/>
        <v>216100</v>
      </c>
      <c r="L172" s="13">
        <f t="shared" si="46"/>
        <v>0.66766875795463709</v>
      </c>
      <c r="M172" s="10">
        <v>6299637</v>
      </c>
      <c r="N172" s="10">
        <f t="shared" si="56"/>
        <v>53420</v>
      </c>
      <c r="O172" s="10">
        <v>189768</v>
      </c>
      <c r="P172" s="10">
        <f t="shared" si="57"/>
        <v>1214</v>
      </c>
      <c r="Q172" s="13">
        <f t="shared" si="39"/>
        <v>3.0123640457378736E-2</v>
      </c>
      <c r="R172" s="3">
        <v>59626</v>
      </c>
      <c r="S172" s="3">
        <f t="shared" si="51"/>
        <v>264</v>
      </c>
      <c r="T172" s="10">
        <v>1972</v>
      </c>
      <c r="U172" s="10">
        <f t="shared" si="58"/>
        <v>1</v>
      </c>
      <c r="V172" s="5">
        <f t="shared" si="50"/>
        <v>3.3072820581625466E-2</v>
      </c>
    </row>
    <row r="173" spans="1:22" ht="17.25" x14ac:dyDescent="0.3">
      <c r="A173" s="8">
        <v>44082</v>
      </c>
      <c r="B173" s="7" t="s">
        <v>61</v>
      </c>
      <c r="C173" s="10">
        <v>27364931</v>
      </c>
      <c r="D173" s="10">
        <f t="shared" si="52"/>
        <v>118245</v>
      </c>
      <c r="E173" s="10">
        <v>893219</v>
      </c>
      <c r="F173" s="10">
        <f t="shared" si="53"/>
        <v>2532</v>
      </c>
      <c r="G173" s="13">
        <f t="shared" si="44"/>
        <v>3.2641010496244259E-2</v>
      </c>
      <c r="H173" s="10">
        <f t="shared" si="45"/>
        <v>8116695</v>
      </c>
      <c r="I173" s="10">
        <f t="shared" si="54"/>
        <v>-47543</v>
      </c>
      <c r="J173" s="10">
        <v>18355017</v>
      </c>
      <c r="K173" s="10">
        <f t="shared" si="55"/>
        <v>163256</v>
      </c>
      <c r="L173" s="13">
        <f t="shared" si="46"/>
        <v>0.67074961745746775</v>
      </c>
      <c r="M173" s="10">
        <v>6301649</v>
      </c>
      <c r="N173" s="10">
        <f t="shared" si="56"/>
        <v>2012</v>
      </c>
      <c r="O173" s="10">
        <v>189226</v>
      </c>
      <c r="P173" s="10">
        <f t="shared" si="57"/>
        <v>-542</v>
      </c>
      <c r="Q173" s="13">
        <f t="shared" si="39"/>
        <v>3.0028013302549856E-2</v>
      </c>
      <c r="R173" s="3">
        <v>59626</v>
      </c>
      <c r="S173" s="3">
        <f t="shared" si="51"/>
        <v>0</v>
      </c>
      <c r="T173" s="10">
        <v>1973</v>
      </c>
      <c r="U173" s="10">
        <f t="shared" si="58"/>
        <v>1</v>
      </c>
      <c r="V173" s="5">
        <f t="shared" si="50"/>
        <v>3.3089591788816958E-2</v>
      </c>
    </row>
    <row r="174" spans="1:22" ht="17.25" x14ac:dyDescent="0.3">
      <c r="A174" s="8">
        <v>44083</v>
      </c>
      <c r="B174" s="7" t="s">
        <v>101</v>
      </c>
      <c r="C174" s="10">
        <v>27607616</v>
      </c>
      <c r="D174" s="10">
        <f t="shared" si="52"/>
        <v>242685</v>
      </c>
      <c r="E174" s="10">
        <v>898297</v>
      </c>
      <c r="F174" s="10">
        <f t="shared" si="53"/>
        <v>5078</v>
      </c>
      <c r="G174" s="13">
        <f t="shared" si="44"/>
        <v>3.2538014147980035E-2</v>
      </c>
      <c r="H174" s="10">
        <f t="shared" si="45"/>
        <v>8141477</v>
      </c>
      <c r="I174" s="10">
        <f t="shared" si="54"/>
        <v>24782</v>
      </c>
      <c r="J174" s="10">
        <v>18567842</v>
      </c>
      <c r="K174" s="10">
        <f t="shared" si="55"/>
        <v>212825</v>
      </c>
      <c r="L174" s="13">
        <f t="shared" si="46"/>
        <v>0.67256231034218961</v>
      </c>
      <c r="M174" s="10">
        <v>6328099</v>
      </c>
      <c r="N174" s="10">
        <f t="shared" si="56"/>
        <v>26450</v>
      </c>
      <c r="O174" s="10">
        <v>189699</v>
      </c>
      <c r="P174" s="10">
        <f t="shared" si="57"/>
        <v>473</v>
      </c>
      <c r="Q174" s="13">
        <f t="shared" si="39"/>
        <v>2.9977249091709849E-2</v>
      </c>
      <c r="R174" s="3">
        <v>60003</v>
      </c>
      <c r="S174" s="3">
        <f t="shared" si="51"/>
        <v>377</v>
      </c>
      <c r="T174" s="10">
        <v>1973</v>
      </c>
      <c r="U174" s="10">
        <f t="shared" si="58"/>
        <v>0</v>
      </c>
      <c r="V174" s="5">
        <f t="shared" si="50"/>
        <v>3.2881689248870888E-2</v>
      </c>
    </row>
    <row r="175" spans="1:22" ht="17.25" x14ac:dyDescent="0.3">
      <c r="A175" s="8">
        <v>44084</v>
      </c>
      <c r="B175" s="9" t="s">
        <v>103</v>
      </c>
      <c r="C175" s="10">
        <v>27898904</v>
      </c>
      <c r="D175" s="10">
        <f t="shared" si="52"/>
        <v>291288</v>
      </c>
      <c r="E175" s="10">
        <v>904333</v>
      </c>
      <c r="F175" s="10">
        <f t="shared" si="53"/>
        <v>6036</v>
      </c>
      <c r="G175" s="13">
        <f t="shared" si="44"/>
        <v>3.2414642525025357E-2</v>
      </c>
      <c r="H175" s="10">
        <f t="shared" si="45"/>
        <v>8196842</v>
      </c>
      <c r="I175" s="10">
        <f t="shared" si="54"/>
        <v>55365</v>
      </c>
      <c r="J175" s="10">
        <v>18797729</v>
      </c>
      <c r="K175" s="10">
        <f t="shared" si="55"/>
        <v>229887</v>
      </c>
      <c r="L175" s="13">
        <f t="shared" si="46"/>
        <v>0.67378019580984261</v>
      </c>
      <c r="M175" s="10">
        <v>6363437</v>
      </c>
      <c r="N175" s="10">
        <f t="shared" si="56"/>
        <v>35338</v>
      </c>
      <c r="O175" s="10">
        <v>190805</v>
      </c>
      <c r="P175" s="10">
        <f t="shared" si="57"/>
        <v>1106</v>
      </c>
      <c r="Q175" s="13">
        <f t="shared" si="39"/>
        <v>2.9984582231269045E-2</v>
      </c>
      <c r="R175" s="3">
        <v>60291</v>
      </c>
      <c r="S175" s="3">
        <f t="shared" si="51"/>
        <v>288</v>
      </c>
      <c r="T175" s="10">
        <v>1977</v>
      </c>
      <c r="U175" s="10">
        <f t="shared" si="58"/>
        <v>4</v>
      </c>
      <c r="V175" s="5">
        <f t="shared" si="50"/>
        <v>3.2790963825446585E-2</v>
      </c>
    </row>
    <row r="176" spans="1:22" ht="17.25" x14ac:dyDescent="0.3">
      <c r="A176" s="8">
        <v>44085</v>
      </c>
      <c r="B176" s="7" t="s">
        <v>101</v>
      </c>
      <c r="C176" s="10">
        <v>28295308</v>
      </c>
      <c r="D176" s="10">
        <f t="shared" si="52"/>
        <v>396404</v>
      </c>
      <c r="E176" s="10">
        <v>910157</v>
      </c>
      <c r="F176" s="10">
        <f t="shared" si="53"/>
        <v>5824</v>
      </c>
      <c r="G176" s="13">
        <f t="shared" si="44"/>
        <v>3.2166357757971747E-2</v>
      </c>
      <c r="H176" s="10">
        <f t="shared" si="45"/>
        <v>8361267</v>
      </c>
      <c r="I176" s="10">
        <f t="shared" si="54"/>
        <v>164425</v>
      </c>
      <c r="J176" s="10">
        <v>19023884</v>
      </c>
      <c r="K176" s="10">
        <f t="shared" si="55"/>
        <v>226155</v>
      </c>
      <c r="L176" s="13">
        <f t="shared" si="46"/>
        <v>0.67233351904139016</v>
      </c>
      <c r="M176" s="10">
        <v>6397629</v>
      </c>
      <c r="N176" s="10">
        <f t="shared" si="56"/>
        <v>34192</v>
      </c>
      <c r="O176" s="10">
        <v>191802</v>
      </c>
      <c r="P176" s="10">
        <f t="shared" si="57"/>
        <v>997</v>
      </c>
      <c r="Q176" s="13">
        <f t="shared" si="39"/>
        <v>2.998016921581417E-2</v>
      </c>
      <c r="R176" s="3">
        <v>60576</v>
      </c>
      <c r="S176" s="3">
        <f t="shared" si="51"/>
        <v>285</v>
      </c>
      <c r="T176" s="10">
        <v>1979</v>
      </c>
      <c r="U176" s="10">
        <f t="shared" si="58"/>
        <v>2</v>
      </c>
      <c r="V176" s="5">
        <f t="shared" si="50"/>
        <v>3.2669704173269941E-2</v>
      </c>
    </row>
    <row r="177" spans="1:22" ht="17.25" x14ac:dyDescent="0.3">
      <c r="A177" s="8">
        <v>44086</v>
      </c>
      <c r="B177" s="7" t="s">
        <v>86</v>
      </c>
      <c r="C177" s="10">
        <v>28523343</v>
      </c>
      <c r="D177" s="10">
        <f t="shared" si="52"/>
        <v>228035</v>
      </c>
      <c r="E177" s="10">
        <v>916265</v>
      </c>
      <c r="F177" s="10">
        <f t="shared" si="53"/>
        <v>6108</v>
      </c>
      <c r="G177" s="13">
        <f t="shared" si="44"/>
        <v>3.2123338417940704E-2</v>
      </c>
      <c r="H177" s="10">
        <f t="shared" si="45"/>
        <v>8369214</v>
      </c>
      <c r="I177" s="10">
        <f t="shared" si="54"/>
        <v>7947</v>
      </c>
      <c r="J177" s="10">
        <v>19237864</v>
      </c>
      <c r="K177" s="10">
        <f t="shared" si="55"/>
        <v>213980</v>
      </c>
      <c r="L177" s="13">
        <f t="shared" si="46"/>
        <v>0.67446035340247457</v>
      </c>
      <c r="M177" s="10">
        <v>6445948</v>
      </c>
      <c r="N177" s="10">
        <f t="shared" si="56"/>
        <v>48319</v>
      </c>
      <c r="O177" s="10">
        <v>193028</v>
      </c>
      <c r="P177" s="10">
        <f t="shared" si="57"/>
        <v>1226</v>
      </c>
      <c r="Q177" s="13">
        <f t="shared" si="39"/>
        <v>2.9945634063445751E-2</v>
      </c>
      <c r="R177" s="3">
        <v>60881</v>
      </c>
      <c r="S177" s="3">
        <f t="shared" si="51"/>
        <v>305</v>
      </c>
      <c r="T177" s="10">
        <v>1985</v>
      </c>
      <c r="U177" s="10">
        <f t="shared" si="58"/>
        <v>6</v>
      </c>
      <c r="V177" s="5">
        <f t="shared" si="50"/>
        <v>3.2604589280727979E-2</v>
      </c>
    </row>
    <row r="178" spans="1:22" ht="17.25" x14ac:dyDescent="0.3">
      <c r="A178" s="8">
        <v>44087</v>
      </c>
      <c r="B178" s="7" t="s">
        <v>61</v>
      </c>
      <c r="C178" s="10">
        <v>28789698</v>
      </c>
      <c r="D178" s="10">
        <f t="shared" si="52"/>
        <v>266355</v>
      </c>
      <c r="E178" s="10">
        <v>920808</v>
      </c>
      <c r="F178" s="10">
        <f t="shared" si="53"/>
        <v>4543</v>
      </c>
      <c r="G178" s="13">
        <f t="shared" si="44"/>
        <v>3.1983940922200714E-2</v>
      </c>
      <c r="H178" s="10">
        <f t="shared" si="45"/>
        <v>8392192</v>
      </c>
      <c r="I178" s="10">
        <f t="shared" si="54"/>
        <v>22978</v>
      </c>
      <c r="J178" s="10">
        <v>19476698</v>
      </c>
      <c r="K178" s="10">
        <f t="shared" si="55"/>
        <v>238834</v>
      </c>
      <c r="L178" s="13">
        <f t="shared" si="46"/>
        <v>0.67651623160479146</v>
      </c>
      <c r="M178" s="10">
        <v>6486469</v>
      </c>
      <c r="N178" s="10">
        <f t="shared" si="56"/>
        <v>40521</v>
      </c>
      <c r="O178" s="10">
        <v>193705</v>
      </c>
      <c r="P178" s="10">
        <f t="shared" si="57"/>
        <v>677</v>
      </c>
      <c r="Q178" s="13">
        <f t="shared" si="39"/>
        <v>2.9862934672161386E-2</v>
      </c>
      <c r="R178" s="3">
        <v>61311</v>
      </c>
      <c r="S178" s="3">
        <f t="shared" si="51"/>
        <v>430</v>
      </c>
      <c r="T178" s="10">
        <v>1988</v>
      </c>
      <c r="U178" s="10">
        <f t="shared" si="58"/>
        <v>3</v>
      </c>
      <c r="V178" s="5">
        <f t="shared" si="50"/>
        <v>3.2424850353117714E-2</v>
      </c>
    </row>
    <row r="179" spans="1:22" ht="17.25" x14ac:dyDescent="0.3">
      <c r="A179" s="8">
        <v>44088</v>
      </c>
      <c r="B179" s="7" t="s">
        <v>27</v>
      </c>
      <c r="C179" s="10">
        <v>29030058</v>
      </c>
      <c r="D179" s="10">
        <f t="shared" si="52"/>
        <v>240360</v>
      </c>
      <c r="E179" s="10">
        <v>924814</v>
      </c>
      <c r="F179" s="10">
        <f t="shared" si="53"/>
        <v>4006</v>
      </c>
      <c r="G179" s="13">
        <f t="shared" si="44"/>
        <v>3.1857118576890199E-2</v>
      </c>
      <c r="H179" s="10">
        <f t="shared" si="45"/>
        <v>8455590</v>
      </c>
      <c r="I179" s="10">
        <f t="shared" si="54"/>
        <v>63398</v>
      </c>
      <c r="J179" s="10">
        <v>19649654</v>
      </c>
      <c r="K179" s="10">
        <f t="shared" si="55"/>
        <v>172956</v>
      </c>
      <c r="L179" s="13">
        <f t="shared" si="46"/>
        <v>0.67687270896944129</v>
      </c>
      <c r="M179" s="10">
        <v>6529733</v>
      </c>
      <c r="N179" s="10">
        <f t="shared" si="56"/>
        <v>43264</v>
      </c>
      <c r="O179" s="10">
        <v>194087</v>
      </c>
      <c r="P179" s="10">
        <f t="shared" si="57"/>
        <v>382</v>
      </c>
      <c r="Q179" s="13">
        <f t="shared" si="39"/>
        <v>2.9723573689766487E-2</v>
      </c>
      <c r="R179" s="3">
        <v>61641</v>
      </c>
      <c r="S179" s="3">
        <f t="shared" si="51"/>
        <v>330</v>
      </c>
      <c r="T179" s="10">
        <v>1988</v>
      </c>
      <c r="U179" s="10">
        <f t="shared" si="58"/>
        <v>0</v>
      </c>
      <c r="V179" s="5">
        <f t="shared" si="50"/>
        <v>3.2251261335799225E-2</v>
      </c>
    </row>
    <row r="180" spans="1:22" ht="17.25" x14ac:dyDescent="0.3">
      <c r="A180" s="8">
        <v>44089</v>
      </c>
      <c r="B180" s="7" t="s">
        <v>61</v>
      </c>
      <c r="C180" s="10">
        <v>29315282</v>
      </c>
      <c r="D180" s="10">
        <f t="shared" si="52"/>
        <v>285224</v>
      </c>
      <c r="E180" s="10">
        <v>929171</v>
      </c>
      <c r="F180" s="10">
        <f t="shared" si="53"/>
        <v>4357</v>
      </c>
      <c r="G180" s="13">
        <f t="shared" si="44"/>
        <v>3.1695789247396633E-2</v>
      </c>
      <c r="H180" s="10">
        <f t="shared" si="45"/>
        <v>8503211</v>
      </c>
      <c r="I180" s="10">
        <f t="shared" si="54"/>
        <v>47621</v>
      </c>
      <c r="J180" s="10">
        <v>19882900</v>
      </c>
      <c r="K180" s="10">
        <f t="shared" si="55"/>
        <v>233246</v>
      </c>
      <c r="L180" s="13">
        <f t="shared" si="46"/>
        <v>0.67824351817594664</v>
      </c>
      <c r="M180" s="10">
        <v>6555384</v>
      </c>
      <c r="N180" s="10">
        <f t="shared" si="56"/>
        <v>25651</v>
      </c>
      <c r="O180" s="10">
        <v>194547</v>
      </c>
      <c r="P180" s="10">
        <f t="shared" si="57"/>
        <v>460</v>
      </c>
      <c r="Q180" s="13">
        <f t="shared" si="39"/>
        <v>2.9677437660402504E-2</v>
      </c>
      <c r="R180" s="3">
        <v>61699</v>
      </c>
      <c r="S180" s="3">
        <f t="shared" si="51"/>
        <v>58</v>
      </c>
      <c r="T180" s="10">
        <v>1990</v>
      </c>
      <c r="U180" s="10">
        <f t="shared" si="58"/>
        <v>2</v>
      </c>
      <c r="V180" s="5">
        <f t="shared" si="50"/>
        <v>3.2253359049579412E-2</v>
      </c>
    </row>
    <row r="181" spans="1:22" ht="17.25" x14ac:dyDescent="0.3">
      <c r="A181" s="8">
        <v>44090</v>
      </c>
      <c r="B181" s="7" t="s">
        <v>101</v>
      </c>
      <c r="C181" s="10">
        <v>29611845</v>
      </c>
      <c r="D181" s="10">
        <f t="shared" si="52"/>
        <v>296563</v>
      </c>
      <c r="E181" s="10">
        <v>939929</v>
      </c>
      <c r="F181" s="10">
        <f t="shared" si="53"/>
        <v>10758</v>
      </c>
      <c r="G181" s="13">
        <f t="shared" si="44"/>
        <v>3.1741656083908318E-2</v>
      </c>
      <c r="H181" s="10">
        <f t="shared" si="45"/>
        <v>8566815</v>
      </c>
      <c r="I181" s="10">
        <f t="shared" si="54"/>
        <v>63604</v>
      </c>
      <c r="J181" s="10">
        <v>20105101</v>
      </c>
      <c r="K181" s="10">
        <f t="shared" si="55"/>
        <v>222201</v>
      </c>
      <c r="L181" s="13">
        <f t="shared" si="46"/>
        <v>0.67895468857141461</v>
      </c>
      <c r="M181" s="10">
        <v>6606674</v>
      </c>
      <c r="N181" s="10">
        <f t="shared" si="56"/>
        <v>51290</v>
      </c>
      <c r="O181" s="10">
        <v>195961</v>
      </c>
      <c r="P181" s="10">
        <f t="shared" si="57"/>
        <v>1414</v>
      </c>
      <c r="Q181" s="13">
        <f t="shared" si="39"/>
        <v>2.966106697560679E-2</v>
      </c>
      <c r="R181" s="3">
        <v>62575</v>
      </c>
      <c r="S181" s="3">
        <f t="shared" si="51"/>
        <v>876</v>
      </c>
      <c r="T181" s="10">
        <v>1996</v>
      </c>
      <c r="U181" s="10">
        <f t="shared" si="58"/>
        <v>6</v>
      </c>
      <c r="V181" s="5">
        <f t="shared" si="50"/>
        <v>3.1897722732720735E-2</v>
      </c>
    </row>
    <row r="182" spans="1:22" ht="17.25" x14ac:dyDescent="0.3">
      <c r="A182" s="8">
        <v>44091</v>
      </c>
      <c r="B182" s="7" t="s">
        <v>61</v>
      </c>
      <c r="C182" s="10">
        <v>29902196</v>
      </c>
      <c r="D182" s="10">
        <f t="shared" si="52"/>
        <v>290351</v>
      </c>
      <c r="E182" s="10">
        <v>941381</v>
      </c>
      <c r="F182" s="10">
        <f t="shared" si="53"/>
        <v>1452</v>
      </c>
      <c r="G182" s="13">
        <f t="shared" si="44"/>
        <v>3.1482002191410959E-2</v>
      </c>
      <c r="H182" s="10">
        <f t="shared" si="45"/>
        <v>8620942</v>
      </c>
      <c r="I182" s="10">
        <f t="shared" si="54"/>
        <v>54127</v>
      </c>
      <c r="J182" s="10">
        <v>20339873</v>
      </c>
      <c r="K182" s="10">
        <f t="shared" si="55"/>
        <v>234772</v>
      </c>
      <c r="L182" s="13">
        <f t="shared" si="46"/>
        <v>0.68021335289220897</v>
      </c>
      <c r="M182" s="10">
        <v>6631751</v>
      </c>
      <c r="N182" s="10">
        <f t="shared" si="56"/>
        <v>25077</v>
      </c>
      <c r="O182" s="10">
        <v>196831</v>
      </c>
      <c r="P182" s="10">
        <f t="shared" si="57"/>
        <v>870</v>
      </c>
      <c r="Q182" s="13">
        <f t="shared" si="39"/>
        <v>2.9680095045788057E-2</v>
      </c>
      <c r="R182" s="3">
        <v>63068</v>
      </c>
      <c r="S182" s="3">
        <f t="shared" si="51"/>
        <v>493</v>
      </c>
      <c r="T182" s="10">
        <v>2002</v>
      </c>
      <c r="U182" s="10">
        <f t="shared" si="58"/>
        <v>6</v>
      </c>
      <c r="V182" s="5">
        <f t="shared" si="50"/>
        <v>3.1743514936259279E-2</v>
      </c>
    </row>
    <row r="183" spans="1:22" ht="17.25" x14ac:dyDescent="0.3">
      <c r="A183" s="8">
        <v>44092</v>
      </c>
      <c r="B183" s="7" t="s">
        <v>61</v>
      </c>
      <c r="C183" s="10">
        <v>30211680</v>
      </c>
      <c r="D183" s="10">
        <f t="shared" si="52"/>
        <v>309484</v>
      </c>
      <c r="E183" s="10">
        <v>946710</v>
      </c>
      <c r="F183" s="10">
        <f t="shared" si="53"/>
        <v>5329</v>
      </c>
      <c r="G183" s="13">
        <f t="shared" si="44"/>
        <v>3.1335893932412894E-2</v>
      </c>
      <c r="H183" s="10">
        <f t="shared" si="45"/>
        <v>8713338</v>
      </c>
      <c r="I183" s="10">
        <f t="shared" si="54"/>
        <v>92396</v>
      </c>
      <c r="J183" s="10">
        <v>20551632</v>
      </c>
      <c r="K183" s="10">
        <f t="shared" si="55"/>
        <v>211759</v>
      </c>
      <c r="L183" s="13">
        <f t="shared" si="46"/>
        <v>0.68025452407810494</v>
      </c>
      <c r="M183" s="10">
        <v>6676410</v>
      </c>
      <c r="N183" s="10">
        <f t="shared" si="56"/>
        <v>44659</v>
      </c>
      <c r="O183" s="10">
        <v>197655</v>
      </c>
      <c r="P183" s="10">
        <f t="shared" si="57"/>
        <v>824</v>
      </c>
      <c r="Q183" s="13">
        <f t="shared" si="39"/>
        <v>2.9604982318341744E-2</v>
      </c>
      <c r="R183" s="3">
        <v>63145</v>
      </c>
      <c r="S183" s="3">
        <f t="shared" ref="S183:S193" si="59">SUM(R183-R182)</f>
        <v>77</v>
      </c>
      <c r="T183" s="10">
        <v>2006</v>
      </c>
      <c r="U183" s="10">
        <f t="shared" si="58"/>
        <v>4</v>
      </c>
      <c r="V183" s="5">
        <f t="shared" si="50"/>
        <v>3.1768152664502336E-2</v>
      </c>
    </row>
    <row r="184" spans="1:22" ht="17.25" x14ac:dyDescent="0.3">
      <c r="A184" s="8">
        <v>44093</v>
      </c>
      <c r="B184" s="7" t="s">
        <v>97</v>
      </c>
      <c r="C184" s="10">
        <v>30539903</v>
      </c>
      <c r="D184" s="10">
        <f t="shared" si="52"/>
        <v>328223</v>
      </c>
      <c r="E184" s="10">
        <v>952699</v>
      </c>
      <c r="F184" s="10">
        <f t="shared" si="53"/>
        <v>5989</v>
      </c>
      <c r="G184" s="13">
        <f t="shared" si="44"/>
        <v>3.1195220233672646E-2</v>
      </c>
      <c r="H184" s="10">
        <f t="shared" si="45"/>
        <v>8774440</v>
      </c>
      <c r="I184" s="10">
        <f t="shared" si="54"/>
        <v>61102</v>
      </c>
      <c r="J184" s="10">
        <v>20812764</v>
      </c>
      <c r="K184" s="10">
        <f t="shared" si="55"/>
        <v>261132</v>
      </c>
      <c r="L184" s="13">
        <f t="shared" si="46"/>
        <v>0.68149410952615008</v>
      </c>
      <c r="M184" s="10">
        <v>6726480</v>
      </c>
      <c r="N184" s="10">
        <f t="shared" si="56"/>
        <v>50070</v>
      </c>
      <c r="O184" s="10">
        <v>198603</v>
      </c>
      <c r="P184" s="10">
        <f t="shared" si="57"/>
        <v>948</v>
      </c>
      <c r="Q184" s="13">
        <f t="shared" si="39"/>
        <v>2.952554679416277E-2</v>
      </c>
      <c r="R184" s="3">
        <v>63750</v>
      </c>
      <c r="S184" s="3">
        <f t="shared" si="59"/>
        <v>605</v>
      </c>
      <c r="T184" s="10">
        <v>2009</v>
      </c>
      <c r="U184" s="10">
        <f t="shared" si="58"/>
        <v>3</v>
      </c>
      <c r="V184" s="5">
        <f t="shared" si="50"/>
        <v>3.1513725490196078E-2</v>
      </c>
    </row>
    <row r="185" spans="1:22" ht="17.25" x14ac:dyDescent="0.3">
      <c r="A185" s="8">
        <v>44094</v>
      </c>
      <c r="B185" s="7" t="s">
        <v>85</v>
      </c>
      <c r="C185" s="10">
        <v>30814638</v>
      </c>
      <c r="D185" s="10">
        <f t="shared" si="52"/>
        <v>274735</v>
      </c>
      <c r="E185" s="10">
        <v>957632</v>
      </c>
      <c r="F185" s="10">
        <f t="shared" si="53"/>
        <v>4933</v>
      </c>
      <c r="G185" s="13">
        <f t="shared" si="44"/>
        <v>3.1077178320251565E-2</v>
      </c>
      <c r="H185" s="10">
        <f t="shared" si="45"/>
        <v>8788177</v>
      </c>
      <c r="I185" s="10">
        <f t="shared" si="54"/>
        <v>13737</v>
      </c>
      <c r="J185" s="10">
        <v>21068829</v>
      </c>
      <c r="K185" s="10">
        <f t="shared" si="55"/>
        <v>256065</v>
      </c>
      <c r="L185" s="13">
        <f t="shared" si="46"/>
        <v>0.68372794124662439</v>
      </c>
      <c r="M185" s="10">
        <v>6766724</v>
      </c>
      <c r="N185" s="10">
        <f t="shared" si="56"/>
        <v>40244</v>
      </c>
      <c r="O185" s="10">
        <v>199268</v>
      </c>
      <c r="P185" s="10">
        <f t="shared" si="57"/>
        <v>665</v>
      </c>
      <c r="Q185" s="13">
        <f t="shared" si="39"/>
        <v>2.9448223394363357E-2</v>
      </c>
      <c r="R185" s="3">
        <v>64694</v>
      </c>
      <c r="S185" s="3">
        <f t="shared" si="59"/>
        <v>944</v>
      </c>
      <c r="T185" s="10">
        <v>2013</v>
      </c>
      <c r="U185" s="10">
        <f t="shared" si="58"/>
        <v>4</v>
      </c>
      <c r="V185" s="5">
        <f t="shared" si="50"/>
        <v>3.1115713976566605E-2</v>
      </c>
    </row>
    <row r="186" spans="1:22" ht="17.25" x14ac:dyDescent="0.3">
      <c r="A186" s="8">
        <v>44095</v>
      </c>
      <c r="B186" s="7" t="s">
        <v>104</v>
      </c>
      <c r="C186" s="10">
        <v>31467508</v>
      </c>
      <c r="D186" s="10">
        <f t="shared" si="52"/>
        <v>652870</v>
      </c>
      <c r="E186" s="10">
        <v>967347</v>
      </c>
      <c r="F186" s="10">
        <f t="shared" si="53"/>
        <v>9715</v>
      </c>
      <c r="G186" s="13">
        <f t="shared" si="44"/>
        <v>3.074113781110344E-2</v>
      </c>
      <c r="H186" s="10">
        <f t="shared" si="45"/>
        <v>8916494</v>
      </c>
      <c r="I186" s="10">
        <f t="shared" si="54"/>
        <v>128317</v>
      </c>
      <c r="J186" s="10">
        <v>21583667</v>
      </c>
      <c r="K186" s="10">
        <f t="shared" si="55"/>
        <v>514838</v>
      </c>
      <c r="L186" s="13">
        <f t="shared" si="46"/>
        <v>0.68590328156903946</v>
      </c>
      <c r="M186" s="10">
        <v>6890662</v>
      </c>
      <c r="N186" s="10">
        <f t="shared" si="56"/>
        <v>123938</v>
      </c>
      <c r="O186" s="10">
        <v>200654</v>
      </c>
      <c r="P186" s="10">
        <f t="shared" si="57"/>
        <v>1386</v>
      </c>
      <c r="Q186" s="13">
        <f t="shared" si="39"/>
        <v>2.9119698513727709E-2</v>
      </c>
      <c r="R186" s="3">
        <v>65399</v>
      </c>
      <c r="S186" s="3">
        <f t="shared" si="59"/>
        <v>705</v>
      </c>
      <c r="T186" s="10">
        <v>2018</v>
      </c>
      <c r="U186" s="10">
        <f t="shared" si="58"/>
        <v>5</v>
      </c>
      <c r="V186" s="5">
        <f t="shared" si="50"/>
        <v>3.0856740928760378E-2</v>
      </c>
    </row>
    <row r="187" spans="1:22" ht="17.25" x14ac:dyDescent="0.3">
      <c r="A187" s="8">
        <v>44098</v>
      </c>
      <c r="B187" s="7" t="s">
        <v>105</v>
      </c>
      <c r="C187" s="10">
        <v>31920652</v>
      </c>
      <c r="D187" s="10">
        <f t="shared" si="52"/>
        <v>453144</v>
      </c>
      <c r="E187" s="10">
        <v>977311</v>
      </c>
      <c r="F187" s="10">
        <f t="shared" si="53"/>
        <v>9964</v>
      </c>
      <c r="G187" s="13">
        <f t="shared" si="44"/>
        <v>3.0616887148796335E-2</v>
      </c>
      <c r="H187" s="10">
        <f t="shared" si="45"/>
        <v>8940612</v>
      </c>
      <c r="I187" s="10">
        <f t="shared" si="54"/>
        <v>24118</v>
      </c>
      <c r="J187" s="10">
        <v>22002729</v>
      </c>
      <c r="K187" s="10">
        <f t="shared" si="55"/>
        <v>419062</v>
      </c>
      <c r="L187" s="13">
        <f t="shared" si="46"/>
        <v>0.68929447305775582</v>
      </c>
      <c r="M187" s="10">
        <v>6935414</v>
      </c>
      <c r="N187" s="10">
        <f t="shared" si="56"/>
        <v>44752</v>
      </c>
      <c r="O187" s="10">
        <v>201920</v>
      </c>
      <c r="P187" s="10">
        <f t="shared" si="57"/>
        <v>1266</v>
      </c>
      <c r="Q187" s="13">
        <f t="shared" si="39"/>
        <v>2.9114339821674669E-2</v>
      </c>
      <c r="R187" s="3">
        <v>67186</v>
      </c>
      <c r="S187" s="3">
        <f t="shared" si="59"/>
        <v>1787</v>
      </c>
      <c r="T187" s="10">
        <v>2030</v>
      </c>
      <c r="U187" s="10">
        <f t="shared" si="58"/>
        <v>12</v>
      </c>
      <c r="V187" s="5">
        <f t="shared" si="50"/>
        <v>3.0214628047509899E-2</v>
      </c>
    </row>
    <row r="188" spans="1:22" ht="17.25" x14ac:dyDescent="0.3">
      <c r="A188" s="8">
        <v>44099</v>
      </c>
      <c r="B188" s="7" t="s">
        <v>85</v>
      </c>
      <c r="C188" s="10">
        <v>32284038</v>
      </c>
      <c r="D188" s="10">
        <f t="shared" si="52"/>
        <v>363386</v>
      </c>
      <c r="E188" s="10">
        <v>983952</v>
      </c>
      <c r="F188" s="10">
        <f t="shared" si="53"/>
        <v>6641</v>
      </c>
      <c r="G188" s="13">
        <f t="shared" si="44"/>
        <v>3.0477971807615887E-2</v>
      </c>
      <c r="H188" s="10">
        <f t="shared" si="45"/>
        <v>9032587</v>
      </c>
      <c r="I188" s="10">
        <f t="shared" si="54"/>
        <v>91975</v>
      </c>
      <c r="J188" s="10">
        <v>22267499</v>
      </c>
      <c r="K188" s="10">
        <f t="shared" si="55"/>
        <v>264770</v>
      </c>
      <c r="L188" s="13">
        <f t="shared" si="46"/>
        <v>0.68973710785497155</v>
      </c>
      <c r="M188" s="10">
        <v>6982405</v>
      </c>
      <c r="N188" s="10">
        <f t="shared" si="56"/>
        <v>46991</v>
      </c>
      <c r="O188" s="10">
        <v>202886</v>
      </c>
      <c r="P188" s="10">
        <f t="shared" si="57"/>
        <v>966</v>
      </c>
      <c r="Q188" s="13">
        <f t="shared" si="39"/>
        <v>2.905675050358723E-2</v>
      </c>
      <c r="R188" s="3">
        <v>67745</v>
      </c>
      <c r="S188" s="3">
        <f t="shared" si="59"/>
        <v>559</v>
      </c>
      <c r="T188" s="10">
        <v>2033</v>
      </c>
      <c r="U188" s="10">
        <f t="shared" si="58"/>
        <v>3</v>
      </c>
      <c r="V188" s="5">
        <f t="shared" si="50"/>
        <v>3.0009594804044578E-2</v>
      </c>
    </row>
    <row r="189" spans="1:22" ht="17.25" x14ac:dyDescent="0.3">
      <c r="A189" s="8">
        <v>44100</v>
      </c>
      <c r="B189" s="7" t="s">
        <v>71</v>
      </c>
      <c r="C189" s="10">
        <v>32595105</v>
      </c>
      <c r="D189" s="10">
        <f t="shared" si="52"/>
        <v>311067</v>
      </c>
      <c r="E189" s="10">
        <v>989663</v>
      </c>
      <c r="F189" s="10">
        <f t="shared" si="53"/>
        <v>5711</v>
      </c>
      <c r="G189" s="13">
        <f t="shared" si="44"/>
        <v>3.036231974095497E-2</v>
      </c>
      <c r="H189" s="10">
        <f t="shared" si="45"/>
        <v>9096791</v>
      </c>
      <c r="I189" s="10">
        <f t="shared" si="54"/>
        <v>64204</v>
      </c>
      <c r="J189" s="10">
        <v>22508651</v>
      </c>
      <c r="K189" s="10">
        <f t="shared" si="55"/>
        <v>241152</v>
      </c>
      <c r="L189" s="13">
        <f t="shared" si="46"/>
        <v>0.6905531060568757</v>
      </c>
      <c r="M189" s="10">
        <v>7034432</v>
      </c>
      <c r="N189" s="10">
        <f t="shared" si="56"/>
        <v>52027</v>
      </c>
      <c r="O189" s="10">
        <v>203789</v>
      </c>
      <c r="P189" s="10">
        <f t="shared" si="57"/>
        <v>903</v>
      </c>
      <c r="Q189" s="13">
        <f t="shared" si="39"/>
        <v>2.8970213941935895E-2</v>
      </c>
      <c r="R189" s="3">
        <v>68506</v>
      </c>
      <c r="S189" s="3">
        <f t="shared" si="59"/>
        <v>761</v>
      </c>
      <c r="T189" s="10">
        <v>2034</v>
      </c>
      <c r="U189" s="10">
        <f t="shared" si="58"/>
        <v>1</v>
      </c>
      <c r="V189" s="5">
        <f t="shared" si="50"/>
        <v>2.9690830000291945E-2</v>
      </c>
    </row>
    <row r="190" spans="1:22" ht="17.25" x14ac:dyDescent="0.3">
      <c r="A190" s="8">
        <v>44101</v>
      </c>
      <c r="B190" s="7" t="s">
        <v>97</v>
      </c>
      <c r="C190" s="10">
        <v>32880857</v>
      </c>
      <c r="D190" s="10">
        <f t="shared" si="52"/>
        <v>285752</v>
      </c>
      <c r="E190" s="10">
        <v>994810</v>
      </c>
      <c r="F190" s="10">
        <f t="shared" si="53"/>
        <v>5147</v>
      </c>
      <c r="G190" s="13">
        <f t="shared" si="44"/>
        <v>3.0254990008320038E-2</v>
      </c>
      <c r="H190" s="10">
        <f t="shared" si="45"/>
        <v>9129178</v>
      </c>
      <c r="I190" s="10">
        <f t="shared" si="54"/>
        <v>32387</v>
      </c>
      <c r="J190" s="10">
        <v>22756869</v>
      </c>
      <c r="K190" s="10">
        <f t="shared" si="55"/>
        <v>248218</v>
      </c>
      <c r="L190" s="13">
        <f t="shared" si="46"/>
        <v>0.69210084761476864</v>
      </c>
      <c r="M190" s="10">
        <v>7079869</v>
      </c>
      <c r="N190" s="10">
        <f t="shared" si="56"/>
        <v>45437</v>
      </c>
      <c r="O190" s="10">
        <v>204499</v>
      </c>
      <c r="P190" s="10">
        <f t="shared" si="57"/>
        <v>710</v>
      </c>
      <c r="Q190" s="13">
        <f t="shared" si="39"/>
        <v>2.8884573994236332E-2</v>
      </c>
      <c r="R190" s="3">
        <v>68634</v>
      </c>
      <c r="S190" s="3">
        <f t="shared" si="59"/>
        <v>128</v>
      </c>
      <c r="T190" s="10">
        <v>2040</v>
      </c>
      <c r="U190" s="10">
        <f t="shared" si="58"/>
        <v>6</v>
      </c>
      <c r="V190" s="5">
        <f t="shared" si="50"/>
        <v>2.972287787394003E-2</v>
      </c>
    </row>
    <row r="191" spans="1:22" ht="17.25" x14ac:dyDescent="0.3">
      <c r="A191" s="8">
        <v>44102</v>
      </c>
      <c r="B191" s="7" t="s">
        <v>106</v>
      </c>
      <c r="C191" s="10">
        <v>33138963</v>
      </c>
      <c r="D191" s="10">
        <f t="shared" si="52"/>
        <v>258106</v>
      </c>
      <c r="E191" s="10">
        <v>998380</v>
      </c>
      <c r="F191" s="10">
        <f t="shared" si="53"/>
        <v>3570</v>
      </c>
      <c r="G191" s="13">
        <f t="shared" si="44"/>
        <v>3.0127074284128925E-2</v>
      </c>
      <c r="H191" s="10">
        <f t="shared" si="45"/>
        <v>9186944</v>
      </c>
      <c r="I191" s="10">
        <f t="shared" si="54"/>
        <v>57766</v>
      </c>
      <c r="J191" s="10">
        <v>22953639</v>
      </c>
      <c r="K191" s="10">
        <f t="shared" si="55"/>
        <v>196770</v>
      </c>
      <c r="L191" s="13">
        <f t="shared" si="46"/>
        <v>0.69264807712902787</v>
      </c>
      <c r="M191" s="10">
        <v>7116455</v>
      </c>
      <c r="N191" s="10">
        <f t="shared" si="56"/>
        <v>36586</v>
      </c>
      <c r="O191" s="10">
        <v>204762</v>
      </c>
      <c r="P191" s="10">
        <f t="shared" si="57"/>
        <v>263</v>
      </c>
      <c r="Q191" s="13">
        <f t="shared" si="39"/>
        <v>2.8773033764704477E-2</v>
      </c>
      <c r="R191" s="3">
        <v>69472</v>
      </c>
      <c r="S191" s="3">
        <f t="shared" si="59"/>
        <v>838</v>
      </c>
      <c r="T191" s="10">
        <v>2041</v>
      </c>
      <c r="U191" s="10">
        <f t="shared" si="58"/>
        <v>1</v>
      </c>
      <c r="V191" s="5">
        <f t="shared" si="50"/>
        <v>2.9378742514970059E-2</v>
      </c>
    </row>
    <row r="192" spans="1:22" ht="17.25" x14ac:dyDescent="0.3">
      <c r="A192" s="8">
        <v>44103</v>
      </c>
      <c r="B192" s="7" t="s">
        <v>106</v>
      </c>
      <c r="C192" s="10">
        <v>33401514</v>
      </c>
      <c r="D192" s="10">
        <f t="shared" si="52"/>
        <v>262551</v>
      </c>
      <c r="E192" s="10">
        <v>1002676</v>
      </c>
      <c r="F192" s="10">
        <f t="shared" si="53"/>
        <v>4296</v>
      </c>
      <c r="G192" s="13">
        <f t="shared" si="44"/>
        <v>3.0018878784955676E-2</v>
      </c>
      <c r="H192" s="10">
        <f t="shared" si="45"/>
        <v>9215169</v>
      </c>
      <c r="I192" s="10">
        <f t="shared" si="54"/>
        <v>28225</v>
      </c>
      <c r="J192" s="10">
        <v>23183669</v>
      </c>
      <c r="K192" s="10">
        <f t="shared" si="55"/>
        <v>230030</v>
      </c>
      <c r="L192" s="13">
        <f t="shared" si="46"/>
        <v>0.69409036368830468</v>
      </c>
      <c r="M192" s="10">
        <v>7150165</v>
      </c>
      <c r="N192" s="10">
        <f t="shared" si="56"/>
        <v>33710</v>
      </c>
      <c r="O192" s="10">
        <v>205091</v>
      </c>
      <c r="P192" s="10">
        <f t="shared" si="57"/>
        <v>329</v>
      </c>
      <c r="Q192" s="13">
        <f t="shared" si="39"/>
        <v>2.8683394019578569E-2</v>
      </c>
      <c r="R192" s="3">
        <v>69703</v>
      </c>
      <c r="S192" s="3">
        <f t="shared" si="59"/>
        <v>231</v>
      </c>
      <c r="T192" s="10">
        <v>2044</v>
      </c>
      <c r="U192" s="10">
        <f t="shared" si="58"/>
        <v>3</v>
      </c>
      <c r="V192" s="5">
        <f t="shared" si="50"/>
        <v>2.9324419321980402E-2</v>
      </c>
    </row>
    <row r="193" spans="1:22" ht="17.25" x14ac:dyDescent="0.3">
      <c r="A193" s="8">
        <v>44104</v>
      </c>
      <c r="B193" s="7" t="s">
        <v>107</v>
      </c>
      <c r="C193" s="10">
        <v>33700008</v>
      </c>
      <c r="D193" s="10">
        <f t="shared" si="52"/>
        <v>298494</v>
      </c>
      <c r="E193" s="10">
        <v>1008874</v>
      </c>
      <c r="F193" s="10">
        <f t="shared" si="53"/>
        <v>6198</v>
      </c>
      <c r="G193" s="13">
        <f t="shared" si="44"/>
        <v>2.993690683990342E-2</v>
      </c>
      <c r="H193" s="10">
        <f t="shared" si="45"/>
        <v>9265087</v>
      </c>
      <c r="I193" s="10">
        <f t="shared" si="54"/>
        <v>49918</v>
      </c>
      <c r="J193" s="10">
        <v>23426047</v>
      </c>
      <c r="K193" s="10">
        <f t="shared" si="55"/>
        <v>242378</v>
      </c>
      <c r="L193" s="13">
        <f t="shared" si="46"/>
        <v>0.69513476079886982</v>
      </c>
      <c r="M193" s="10">
        <v>7191406</v>
      </c>
      <c r="N193" s="10">
        <f t="shared" si="56"/>
        <v>41241</v>
      </c>
      <c r="O193" s="10">
        <v>206005</v>
      </c>
      <c r="P193" s="10">
        <f t="shared" si="57"/>
        <v>914</v>
      </c>
      <c r="Q193" s="13">
        <f t="shared" si="39"/>
        <v>2.8645997736742996E-2</v>
      </c>
      <c r="R193" s="3">
        <v>70458</v>
      </c>
      <c r="S193" s="3">
        <f t="shared" si="59"/>
        <v>755</v>
      </c>
      <c r="T193" s="10">
        <v>2046</v>
      </c>
      <c r="U193" s="10">
        <f t="shared" si="58"/>
        <v>2</v>
      </c>
      <c r="V193" s="5">
        <f t="shared" si="50"/>
        <v>2.9038576173039257E-2</v>
      </c>
    </row>
    <row r="194" spans="1:22" ht="17.25" x14ac:dyDescent="0.3">
      <c r="A194" s="8"/>
      <c r="B194" s="7"/>
      <c r="C194" s="10"/>
      <c r="D194" s="10"/>
      <c r="E194" s="10"/>
      <c r="F194" s="10"/>
      <c r="G194" s="13"/>
      <c r="H194" s="10"/>
      <c r="I194" s="10"/>
      <c r="J194" s="10"/>
      <c r="K194" s="10"/>
      <c r="L194" s="13"/>
      <c r="M194" s="10"/>
      <c r="N194" s="10"/>
      <c r="P194" s="10"/>
      <c r="Q194" s="13"/>
      <c r="R194" s="3"/>
      <c r="S194" s="3"/>
      <c r="T194" s="10"/>
      <c r="U194" s="10"/>
      <c r="V194" s="5"/>
    </row>
    <row r="195" spans="1:22" ht="17.25" x14ac:dyDescent="0.3">
      <c r="A195" s="8">
        <v>44105</v>
      </c>
      <c r="B195" s="7" t="s">
        <v>107</v>
      </c>
      <c r="C195" s="10">
        <v>34018143</v>
      </c>
      <c r="D195" s="10">
        <f>SUM(C195-C193)</f>
        <v>318135</v>
      </c>
      <c r="E195" s="10">
        <v>1014995</v>
      </c>
      <c r="F195" s="10">
        <f>SUM(E195-E193)</f>
        <v>6121</v>
      </c>
      <c r="G195" s="13">
        <f t="shared" si="44"/>
        <v>2.9836872635875509E-2</v>
      </c>
      <c r="H195" s="10">
        <f t="shared" si="45"/>
        <v>9328615</v>
      </c>
      <c r="I195" s="10">
        <f>SUM(H195-H193)</f>
        <v>63528</v>
      </c>
      <c r="J195" s="10">
        <v>23674533</v>
      </c>
      <c r="K195" s="10">
        <f>SUM(J195-J193)</f>
        <v>248486</v>
      </c>
      <c r="L195" s="13">
        <f t="shared" si="46"/>
        <v>0.69593842909061787</v>
      </c>
      <c r="M195" s="10">
        <v>7234327</v>
      </c>
      <c r="N195" s="10">
        <f>SUM(M195-M193)</f>
        <v>42921</v>
      </c>
      <c r="O195" s="10">
        <v>206693</v>
      </c>
      <c r="P195" s="10">
        <f>SUM(O195-O193)</f>
        <v>688</v>
      </c>
      <c r="Q195" s="13">
        <f t="shared" si="39"/>
        <v>2.8571144212861818E-2</v>
      </c>
      <c r="R195" s="3">
        <v>71090</v>
      </c>
      <c r="S195" s="10">
        <f>SUM(R195-R193)</f>
        <v>632</v>
      </c>
      <c r="T195" s="10">
        <v>2051</v>
      </c>
      <c r="U195" s="10">
        <f>SUM(T195-T193)</f>
        <v>5</v>
      </c>
      <c r="V195" s="5">
        <f t="shared" si="50"/>
        <v>2.8850752567168379E-2</v>
      </c>
    </row>
    <row r="196" spans="1:22" ht="17.25" x14ac:dyDescent="0.3">
      <c r="A196" s="8">
        <v>44106</v>
      </c>
      <c r="B196" s="7" t="s">
        <v>85</v>
      </c>
      <c r="C196" s="10">
        <v>34345342</v>
      </c>
      <c r="D196" s="10">
        <f>SUM(C196-C195)</f>
        <v>327199</v>
      </c>
      <c r="E196" s="10">
        <v>1023817</v>
      </c>
      <c r="F196" s="10">
        <f>SUM(E196-E195)</f>
        <v>8822</v>
      </c>
      <c r="G196" s="13">
        <f t="shared" si="44"/>
        <v>2.9809486247072456E-2</v>
      </c>
      <c r="H196" s="10">
        <f t="shared" si="45"/>
        <v>9431165</v>
      </c>
      <c r="I196" s="10">
        <f>SUM(H196-H195)</f>
        <v>102550</v>
      </c>
      <c r="J196" s="10">
        <v>23890360</v>
      </c>
      <c r="K196" s="10">
        <f>SUM(J196-J195)</f>
        <v>215827</v>
      </c>
      <c r="L196" s="13">
        <f t="shared" si="46"/>
        <v>0.69559243288362071</v>
      </c>
      <c r="M196" s="10">
        <v>7279109</v>
      </c>
      <c r="N196" s="10">
        <f>SUM(M196-M195)</f>
        <v>44782</v>
      </c>
      <c r="O196" s="10">
        <v>207816</v>
      </c>
      <c r="P196" s="10">
        <f>SUM(O196-O195)</f>
        <v>1123</v>
      </c>
      <c r="Q196" s="13">
        <f t="shared" si="39"/>
        <v>2.8549648040714873E-2</v>
      </c>
      <c r="R196" s="3">
        <v>71723</v>
      </c>
      <c r="S196" s="10">
        <f t="shared" ref="S196:S206" si="60">SUM(R196-R195)</f>
        <v>633</v>
      </c>
      <c r="T196" s="10">
        <v>2064</v>
      </c>
      <c r="U196" s="10">
        <f t="shared" ref="U196:U206" si="61">SUM(T196-T195)</f>
        <v>13</v>
      </c>
      <c r="V196" s="5">
        <f t="shared" si="50"/>
        <v>2.8777379641119306E-2</v>
      </c>
    </row>
    <row r="197" spans="1:22" ht="17.25" x14ac:dyDescent="0.3">
      <c r="A197" s="8">
        <v>44107</v>
      </c>
      <c r="B197" s="7" t="s">
        <v>101</v>
      </c>
      <c r="C197" s="10">
        <f>SUM(C196)+D197</f>
        <v>34648846</v>
      </c>
      <c r="D197" s="10">
        <v>303504</v>
      </c>
      <c r="E197" s="10">
        <f>SUM(E196)+F197</f>
        <v>1028914</v>
      </c>
      <c r="F197" s="10">
        <v>5097</v>
      </c>
      <c r="G197" s="13">
        <f t="shared" si="44"/>
        <v>2.9695476726699643E-2</v>
      </c>
      <c r="H197" s="10">
        <f>SUM(H196)+I197</f>
        <v>9506838</v>
      </c>
      <c r="I197" s="10">
        <v>75673</v>
      </c>
      <c r="J197" s="10">
        <f>SUM(J196)+K197</f>
        <v>24113095</v>
      </c>
      <c r="K197" s="10">
        <v>222735</v>
      </c>
      <c r="L197" s="13">
        <f t="shared" si="46"/>
        <v>0.69592779511329184</v>
      </c>
      <c r="M197" s="10">
        <f>SUM(M196)+N197</f>
        <v>7331233</v>
      </c>
      <c r="N197" s="10">
        <v>52124</v>
      </c>
      <c r="O197" s="10">
        <f>SUM(O196)+P197</f>
        <v>208608</v>
      </c>
      <c r="P197" s="10">
        <v>792</v>
      </c>
      <c r="Q197" s="13">
        <f t="shared" si="39"/>
        <v>2.8454695137912E-2</v>
      </c>
      <c r="R197" s="10">
        <v>72326</v>
      </c>
      <c r="S197" s="10">
        <f t="shared" si="60"/>
        <v>603</v>
      </c>
      <c r="T197" s="10">
        <v>2064</v>
      </c>
      <c r="U197" s="10">
        <f t="shared" si="61"/>
        <v>0</v>
      </c>
      <c r="V197" s="5">
        <f t="shared" si="50"/>
        <v>2.8537455410225922E-2</v>
      </c>
    </row>
    <row r="198" spans="1:22" ht="17.25" x14ac:dyDescent="0.3">
      <c r="A198" s="8">
        <v>44108</v>
      </c>
      <c r="B198" s="7" t="s">
        <v>85</v>
      </c>
      <c r="C198" s="10">
        <v>34952349</v>
      </c>
      <c r="D198" s="10">
        <f>SUM(C198-C197)</f>
        <v>303503</v>
      </c>
      <c r="E198" s="10">
        <v>1034010</v>
      </c>
      <c r="F198" s="10">
        <f t="shared" ref="F198:F206" si="62">SUM(E198-E197)</f>
        <v>5096</v>
      </c>
      <c r="G198" s="13">
        <f t="shared" si="44"/>
        <v>2.9583419414815296E-2</v>
      </c>
      <c r="H198" s="10">
        <f t="shared" si="45"/>
        <v>9582510</v>
      </c>
      <c r="I198" s="10">
        <f t="shared" ref="I198:I208" si="63">SUM(H198-H197)</f>
        <v>75672</v>
      </c>
      <c r="J198" s="10">
        <v>24335829</v>
      </c>
      <c r="K198" s="10">
        <f t="shared" ref="K198:K206" si="64">SUM(J198-J197)</f>
        <v>222734</v>
      </c>
      <c r="L198" s="13">
        <f t="shared" si="46"/>
        <v>0.6962573245077176</v>
      </c>
      <c r="M198" s="10">
        <v>7383356</v>
      </c>
      <c r="N198" s="10">
        <f t="shared" ref="N198:N206" si="65">SUM(M198-M197)</f>
        <v>52123</v>
      </c>
      <c r="O198" s="10">
        <v>209399</v>
      </c>
      <c r="P198" s="10">
        <f t="shared" ref="P198:P206" si="66">SUM(O198-O197)</f>
        <v>791</v>
      </c>
      <c r="Q198" s="13">
        <f t="shared" si="39"/>
        <v>2.8360951307237522E-2</v>
      </c>
      <c r="R198" s="3">
        <v>72929</v>
      </c>
      <c r="S198" s="10">
        <f t="shared" si="60"/>
        <v>603</v>
      </c>
      <c r="T198" s="10">
        <v>2072</v>
      </c>
      <c r="U198" s="10">
        <f t="shared" si="61"/>
        <v>8</v>
      </c>
      <c r="V198" s="5">
        <f t="shared" si="50"/>
        <v>2.8411194449395986E-2</v>
      </c>
    </row>
    <row r="199" spans="1:22" ht="17.25" x14ac:dyDescent="0.3">
      <c r="A199" s="8">
        <v>44109</v>
      </c>
      <c r="B199" s="7" t="s">
        <v>112</v>
      </c>
      <c r="C199" s="10">
        <f>SUM(C198+D199)</f>
        <v>35243151</v>
      </c>
      <c r="D199" s="10">
        <f>SUM(C200-C198)/2</f>
        <v>290802</v>
      </c>
      <c r="E199" s="10">
        <f>AVERAGE(E198+E200)/2</f>
        <v>1039502</v>
      </c>
      <c r="F199" s="10">
        <f t="shared" si="62"/>
        <v>5492</v>
      </c>
      <c r="G199" s="13">
        <f t="shared" si="44"/>
        <v>2.9495149284466646E-2</v>
      </c>
      <c r="H199" s="10">
        <f>AVERAGE(H198+H200)/2</f>
        <v>9643377.5</v>
      </c>
      <c r="I199" s="10">
        <f t="shared" si="63"/>
        <v>60867.5</v>
      </c>
      <c r="J199" s="10">
        <f>AVERAGE(J198+J200)/2</f>
        <v>24560271.5</v>
      </c>
      <c r="K199" s="10">
        <f t="shared" si="64"/>
        <v>224442.5</v>
      </c>
      <c r="L199" s="13">
        <f t="shared" si="46"/>
        <v>0.6968806932161089</v>
      </c>
      <c r="M199" s="10">
        <f>AVERAGE(M198+M200)/2</f>
        <v>7421228.5</v>
      </c>
      <c r="N199" s="10">
        <f t="shared" si="65"/>
        <v>37872.5</v>
      </c>
      <c r="O199" s="10">
        <f>AVERAGE(O198+O200)/2</f>
        <v>209797</v>
      </c>
      <c r="P199" s="10">
        <f t="shared" si="66"/>
        <v>398</v>
      </c>
      <c r="Q199" s="13">
        <f t="shared" si="39"/>
        <v>2.8269847775203256E-2</v>
      </c>
      <c r="R199" s="3">
        <f>AVERAGE(R198+R200)/2</f>
        <v>73479</v>
      </c>
      <c r="S199" s="10">
        <f t="shared" si="60"/>
        <v>550</v>
      </c>
      <c r="T199" s="10">
        <v>2072</v>
      </c>
      <c r="U199" s="10">
        <f t="shared" si="61"/>
        <v>0</v>
      </c>
      <c r="V199" s="5">
        <f t="shared" si="50"/>
        <v>2.8198532914165953E-2</v>
      </c>
    </row>
    <row r="200" spans="1:22" ht="17.25" x14ac:dyDescent="0.3">
      <c r="A200" s="8">
        <v>44110</v>
      </c>
      <c r="B200" s="7" t="s">
        <v>64</v>
      </c>
      <c r="C200" s="10">
        <v>35533953</v>
      </c>
      <c r="D200" s="10">
        <f t="shared" ref="D200:D206" si="67">SUM(C200-C199)</f>
        <v>290802</v>
      </c>
      <c r="E200" s="10">
        <v>1044994</v>
      </c>
      <c r="F200" s="10">
        <f t="shared" si="62"/>
        <v>5492</v>
      </c>
      <c r="G200" s="13">
        <f t="shared" si="44"/>
        <v>2.9408323920504988E-2</v>
      </c>
      <c r="H200" s="10">
        <f t="shared" si="45"/>
        <v>9704245</v>
      </c>
      <c r="I200" s="10">
        <f t="shared" si="63"/>
        <v>60867.5</v>
      </c>
      <c r="J200" s="10">
        <v>24784714</v>
      </c>
      <c r="K200" s="10">
        <f t="shared" si="64"/>
        <v>224442.5</v>
      </c>
      <c r="L200" s="13">
        <f t="shared" si="46"/>
        <v>0.69749385890165383</v>
      </c>
      <c r="M200" s="10">
        <v>7459101</v>
      </c>
      <c r="N200" s="10">
        <f t="shared" si="65"/>
        <v>37872.5</v>
      </c>
      <c r="O200" s="10">
        <v>210195</v>
      </c>
      <c r="P200" s="10">
        <f t="shared" si="66"/>
        <v>398</v>
      </c>
      <c r="Q200" s="13">
        <f t="shared" si="39"/>
        <v>2.817966937302498E-2</v>
      </c>
      <c r="R200" s="3">
        <v>74029</v>
      </c>
      <c r="S200" s="10">
        <f t="shared" si="60"/>
        <v>550</v>
      </c>
      <c r="T200" s="10">
        <v>2085</v>
      </c>
      <c r="U200" s="10">
        <f t="shared" si="61"/>
        <v>13</v>
      </c>
      <c r="V200" s="5">
        <f t="shared" si="50"/>
        <v>2.8164638182333949E-2</v>
      </c>
    </row>
    <row r="201" spans="1:22" ht="17.25" x14ac:dyDescent="0.3">
      <c r="A201" s="8">
        <v>44111</v>
      </c>
      <c r="B201" s="7" t="s">
        <v>30</v>
      </c>
      <c r="C201" s="10">
        <v>35858601</v>
      </c>
      <c r="D201" s="10">
        <f t="shared" si="67"/>
        <v>324648</v>
      </c>
      <c r="E201" s="10">
        <v>1050771</v>
      </c>
      <c r="F201" s="10">
        <f t="shared" si="62"/>
        <v>5777</v>
      </c>
      <c r="G201" s="13">
        <f t="shared" si="44"/>
        <v>2.9303178894235164E-2</v>
      </c>
      <c r="H201" s="10">
        <f t="shared" si="45"/>
        <v>9802514</v>
      </c>
      <c r="I201" s="10">
        <f t="shared" si="63"/>
        <v>98269</v>
      </c>
      <c r="J201" s="10">
        <v>25005316</v>
      </c>
      <c r="K201" s="10">
        <f t="shared" si="64"/>
        <v>220602</v>
      </c>
      <c r="L201" s="13">
        <f t="shared" si="46"/>
        <v>0.69733105315514121</v>
      </c>
      <c r="M201" s="10">
        <v>7501869</v>
      </c>
      <c r="N201" s="10">
        <f t="shared" si="65"/>
        <v>42768</v>
      </c>
      <c r="O201" s="10">
        <v>210918</v>
      </c>
      <c r="P201" s="10">
        <f t="shared" si="66"/>
        <v>723</v>
      </c>
      <c r="Q201" s="13">
        <f t="shared" si="39"/>
        <v>2.811539364390394E-2</v>
      </c>
      <c r="R201" s="3">
        <v>74535</v>
      </c>
      <c r="S201" s="10">
        <f t="shared" si="60"/>
        <v>506</v>
      </c>
      <c r="T201" s="10">
        <v>2085</v>
      </c>
      <c r="U201" s="10">
        <f t="shared" si="61"/>
        <v>0</v>
      </c>
      <c r="V201" s="5">
        <f t="shared" si="50"/>
        <v>2.7973435298852888E-2</v>
      </c>
    </row>
    <row r="202" spans="1:22" ht="17.25" x14ac:dyDescent="0.3">
      <c r="A202" s="8">
        <v>44112</v>
      </c>
      <c r="B202" s="7" t="s">
        <v>46</v>
      </c>
      <c r="C202" s="10">
        <v>36212651</v>
      </c>
      <c r="D202" s="10">
        <f t="shared" si="67"/>
        <v>354050</v>
      </c>
      <c r="E202" s="10">
        <v>1056768</v>
      </c>
      <c r="F202" s="10">
        <f t="shared" si="62"/>
        <v>5997</v>
      </c>
      <c r="G202" s="13">
        <f t="shared" si="44"/>
        <v>2.918228770381931E-2</v>
      </c>
      <c r="H202" s="10">
        <f t="shared" si="45"/>
        <v>9887869</v>
      </c>
      <c r="I202" s="10">
        <f t="shared" si="63"/>
        <v>85355</v>
      </c>
      <c r="J202" s="10">
        <v>25268014</v>
      </c>
      <c r="K202" s="10">
        <f t="shared" si="64"/>
        <v>262698</v>
      </c>
      <c r="L202" s="13">
        <f t="shared" si="46"/>
        <v>0.69776758404127881</v>
      </c>
      <c r="M202" s="10">
        <v>7551528</v>
      </c>
      <c r="N202" s="10">
        <f t="shared" si="65"/>
        <v>49659</v>
      </c>
      <c r="O202" s="10">
        <v>211844</v>
      </c>
      <c r="P202" s="10">
        <f t="shared" si="66"/>
        <v>926</v>
      </c>
      <c r="Q202" s="13">
        <f t="shared" si="39"/>
        <v>2.8053130439296525E-2</v>
      </c>
      <c r="R202" s="3">
        <v>75410</v>
      </c>
      <c r="S202" s="10">
        <f t="shared" si="60"/>
        <v>875</v>
      </c>
      <c r="T202" s="10">
        <v>2085</v>
      </c>
      <c r="U202" s="10">
        <f t="shared" si="61"/>
        <v>0</v>
      </c>
      <c r="V202" s="5">
        <f t="shared" si="50"/>
        <v>2.7648852937276223E-2</v>
      </c>
    </row>
    <row r="203" spans="1:22" ht="17.25" x14ac:dyDescent="0.3">
      <c r="A203" s="8">
        <v>44113</v>
      </c>
      <c r="B203" s="7" t="s">
        <v>20</v>
      </c>
      <c r="C203" s="10">
        <v>36577872</v>
      </c>
      <c r="D203" s="10">
        <f t="shared" si="67"/>
        <v>365221</v>
      </c>
      <c r="E203" s="10">
        <v>1062677</v>
      </c>
      <c r="F203" s="10">
        <f t="shared" si="62"/>
        <v>5909</v>
      </c>
      <c r="G203" s="13">
        <f t="shared" si="44"/>
        <v>2.9052455539239679E-2</v>
      </c>
      <c r="H203" s="10">
        <f t="shared" si="45"/>
        <v>10029007</v>
      </c>
      <c r="I203" s="10">
        <f t="shared" si="63"/>
        <v>141138</v>
      </c>
      <c r="J203" s="10">
        <v>25486188</v>
      </c>
      <c r="K203" s="10">
        <f t="shared" si="64"/>
        <v>218174</v>
      </c>
      <c r="L203" s="13">
        <f t="shared" si="46"/>
        <v>0.69676519180776841</v>
      </c>
      <c r="M203" s="10">
        <v>7609505</v>
      </c>
      <c r="N203" s="10">
        <f t="shared" si="65"/>
        <v>57977</v>
      </c>
      <c r="O203" s="10">
        <v>212805</v>
      </c>
      <c r="P203" s="10">
        <f t="shared" si="66"/>
        <v>961</v>
      </c>
      <c r="Q203" s="13">
        <f t="shared" si="39"/>
        <v>2.7965682393269995E-2</v>
      </c>
      <c r="R203" s="3">
        <v>76186</v>
      </c>
      <c r="S203" s="10">
        <f t="shared" si="60"/>
        <v>776</v>
      </c>
      <c r="T203" s="10">
        <v>2095</v>
      </c>
      <c r="U203" s="10">
        <f t="shared" si="61"/>
        <v>10</v>
      </c>
      <c r="V203" s="5">
        <f t="shared" si="50"/>
        <v>2.749849053631901E-2</v>
      </c>
    </row>
    <row r="204" spans="1:22" ht="17.25" x14ac:dyDescent="0.3">
      <c r="A204" s="8">
        <v>44114</v>
      </c>
      <c r="B204" s="7" t="s">
        <v>61</v>
      </c>
      <c r="C204" s="10">
        <v>36940198</v>
      </c>
      <c r="D204" s="10">
        <f t="shared" si="67"/>
        <v>362326</v>
      </c>
      <c r="E204" s="10">
        <v>1069020</v>
      </c>
      <c r="F204" s="10">
        <f t="shared" si="62"/>
        <v>6343</v>
      </c>
      <c r="G204" s="13">
        <f t="shared" si="44"/>
        <v>2.8939206010752838E-2</v>
      </c>
      <c r="H204" s="10">
        <f t="shared" si="45"/>
        <v>10183430</v>
      </c>
      <c r="I204" s="10">
        <f t="shared" si="63"/>
        <v>154423</v>
      </c>
      <c r="J204" s="10">
        <v>25687748</v>
      </c>
      <c r="K204" s="10">
        <f t="shared" si="64"/>
        <v>201560</v>
      </c>
      <c r="L204" s="13">
        <f t="shared" si="46"/>
        <v>0.69538739342978073</v>
      </c>
      <c r="M204" s="10">
        <v>7665266</v>
      </c>
      <c r="N204" s="10">
        <f t="shared" si="65"/>
        <v>55761</v>
      </c>
      <c r="O204" s="10">
        <v>213795</v>
      </c>
      <c r="P204" s="10">
        <f t="shared" si="66"/>
        <v>990</v>
      </c>
      <c r="Q204" s="13">
        <f t="shared" si="39"/>
        <v>2.7891399985336452E-2</v>
      </c>
      <c r="R204" s="3">
        <v>77046</v>
      </c>
      <c r="S204" s="10">
        <f t="shared" si="60"/>
        <v>860</v>
      </c>
      <c r="T204" s="10">
        <v>2103</v>
      </c>
      <c r="U204" s="10">
        <f t="shared" si="61"/>
        <v>8</v>
      </c>
      <c r="V204" s="5">
        <f t="shared" si="50"/>
        <v>2.7295381979596606E-2</v>
      </c>
    </row>
    <row r="205" spans="1:22" ht="17.25" x14ac:dyDescent="0.3">
      <c r="A205" s="8">
        <v>44115</v>
      </c>
      <c r="B205" s="7" t="s">
        <v>61</v>
      </c>
      <c r="C205" s="10">
        <v>37267921</v>
      </c>
      <c r="D205" s="10">
        <f t="shared" si="67"/>
        <v>327723</v>
      </c>
      <c r="E205" s="10">
        <v>1073780</v>
      </c>
      <c r="F205" s="10">
        <f t="shared" si="62"/>
        <v>4760</v>
      </c>
      <c r="G205" s="13">
        <f t="shared" si="44"/>
        <v>2.8812447037225394E-2</v>
      </c>
      <c r="H205" s="10">
        <f t="shared" si="45"/>
        <v>10270387</v>
      </c>
      <c r="I205" s="10">
        <f t="shared" si="63"/>
        <v>86957</v>
      </c>
      <c r="J205" s="10">
        <v>25923754</v>
      </c>
      <c r="K205" s="10">
        <f t="shared" si="64"/>
        <v>236006</v>
      </c>
      <c r="L205" s="13">
        <f t="shared" si="46"/>
        <v>0.69560504864223582</v>
      </c>
      <c r="M205" s="10">
        <v>7719600</v>
      </c>
      <c r="N205" s="10">
        <f t="shared" si="65"/>
        <v>54334</v>
      </c>
      <c r="O205" s="10">
        <v>214379</v>
      </c>
      <c r="P205" s="10">
        <f t="shared" si="66"/>
        <v>584</v>
      </c>
      <c r="Q205" s="13">
        <f t="shared" si="39"/>
        <v>2.7770739416550082E-2</v>
      </c>
      <c r="R205" s="3">
        <v>78047</v>
      </c>
      <c r="S205" s="10">
        <f t="shared" si="60"/>
        <v>1001</v>
      </c>
      <c r="T205" s="10">
        <v>2112</v>
      </c>
      <c r="U205" s="10">
        <f t="shared" si="61"/>
        <v>9</v>
      </c>
      <c r="V205" s="5">
        <f t="shared" si="50"/>
        <v>2.706061732033262E-2</v>
      </c>
    </row>
    <row r="206" spans="1:22" ht="17.25" x14ac:dyDescent="0.3">
      <c r="A206" s="8">
        <v>44116</v>
      </c>
      <c r="B206" s="7" t="s">
        <v>85</v>
      </c>
      <c r="C206" s="10">
        <v>37584742</v>
      </c>
      <c r="D206" s="10">
        <f t="shared" si="67"/>
        <v>316821</v>
      </c>
      <c r="E206" s="10">
        <v>1077672</v>
      </c>
      <c r="F206" s="10">
        <f t="shared" si="62"/>
        <v>3892</v>
      </c>
      <c r="G206" s="13">
        <f t="shared" si="44"/>
        <v>2.8673124854761541E-2</v>
      </c>
      <c r="H206" s="10">
        <f t="shared" si="45"/>
        <v>10396298</v>
      </c>
      <c r="I206" s="10">
        <f t="shared" si="63"/>
        <v>125911</v>
      </c>
      <c r="J206" s="10">
        <v>26110772</v>
      </c>
      <c r="K206" s="10">
        <f t="shared" si="64"/>
        <v>187018</v>
      </c>
      <c r="L206" s="13">
        <f t="shared" si="46"/>
        <v>0.69471734035050714</v>
      </c>
      <c r="M206" s="10">
        <v>7763473</v>
      </c>
      <c r="N206" s="10">
        <f t="shared" si="65"/>
        <v>43873</v>
      </c>
      <c r="O206" s="10">
        <v>214776</v>
      </c>
      <c r="P206" s="10">
        <f t="shared" si="66"/>
        <v>397</v>
      </c>
      <c r="Q206" s="13">
        <f t="shared" si="39"/>
        <v>2.7664938101800571E-2</v>
      </c>
      <c r="R206" s="3">
        <v>78752</v>
      </c>
      <c r="S206" s="10">
        <f t="shared" si="60"/>
        <v>705</v>
      </c>
      <c r="T206" s="10">
        <v>2113</v>
      </c>
      <c r="U206" s="10">
        <f t="shared" si="61"/>
        <v>1</v>
      </c>
      <c r="V206" s="5">
        <f t="shared" si="50"/>
        <v>2.6831064607882975E-2</v>
      </c>
    </row>
    <row r="207" spans="1:22" ht="17.25" x14ac:dyDescent="0.3">
      <c r="A207" s="8">
        <v>44117</v>
      </c>
      <c r="B207" s="7" t="s">
        <v>101</v>
      </c>
      <c r="C207" s="10">
        <f>SUM(C206+D207)</f>
        <v>37894506</v>
      </c>
      <c r="D207" s="10">
        <v>309764</v>
      </c>
      <c r="E207" s="10">
        <f>SUM(E206+F207)</f>
        <v>1080092</v>
      </c>
      <c r="F207" s="10">
        <v>2420</v>
      </c>
      <c r="G207" s="13">
        <f t="shared" si="44"/>
        <v>2.8502601406124678E-2</v>
      </c>
      <c r="H207" s="10">
        <f t="shared" si="45"/>
        <v>10504231</v>
      </c>
      <c r="I207" s="10">
        <f t="shared" si="63"/>
        <v>107933</v>
      </c>
      <c r="J207" s="10">
        <f>SUM(J206+K207)</f>
        <v>26310183</v>
      </c>
      <c r="K207" s="10">
        <v>199411</v>
      </c>
      <c r="L207" s="13">
        <f t="shared" si="46"/>
        <v>0.69430072528191822</v>
      </c>
      <c r="M207" s="10">
        <f>SUM(M206+N207)</f>
        <v>7811445</v>
      </c>
      <c r="N207" s="10">
        <v>47972</v>
      </c>
      <c r="O207" s="10">
        <f>SUM(O206+P207)</f>
        <v>215345</v>
      </c>
      <c r="P207" s="10">
        <v>569</v>
      </c>
      <c r="Q207" s="13">
        <f t="shared" si="39"/>
        <v>2.7567882766888839E-2</v>
      </c>
      <c r="R207" s="3">
        <f>SUM(R206+S207)</f>
        <v>79419</v>
      </c>
      <c r="S207" s="3">
        <v>667</v>
      </c>
      <c r="T207" s="10">
        <f>SUM(2113+20)</f>
        <v>2133</v>
      </c>
      <c r="U207" s="10">
        <f>SUM(T207-T206)/2</f>
        <v>10</v>
      </c>
      <c r="V207" s="5">
        <f t="shared" si="50"/>
        <v>2.6857552978506404E-2</v>
      </c>
    </row>
    <row r="208" spans="1:22" ht="17.25" x14ac:dyDescent="0.3">
      <c r="A208" s="8">
        <v>44118</v>
      </c>
      <c r="B208" s="7" t="s">
        <v>101</v>
      </c>
      <c r="C208" s="10">
        <v>38204270</v>
      </c>
      <c r="D208" s="10">
        <v>309764</v>
      </c>
      <c r="E208" s="10">
        <v>1087391</v>
      </c>
      <c r="F208" s="10">
        <v>2420</v>
      </c>
      <c r="G208" s="13">
        <f t="shared" si="44"/>
        <v>2.8462551437313161E-2</v>
      </c>
      <c r="H208" s="10">
        <f t="shared" si="45"/>
        <v>10608286</v>
      </c>
      <c r="I208" s="10">
        <f t="shared" si="63"/>
        <v>104055</v>
      </c>
      <c r="J208" s="10">
        <v>26508593</v>
      </c>
      <c r="K208" s="10">
        <v>199411</v>
      </c>
      <c r="L208" s="13">
        <f t="shared" si="46"/>
        <v>0.6938646648659953</v>
      </c>
      <c r="M208" s="10">
        <v>7859417</v>
      </c>
      <c r="N208" s="10">
        <v>47972</v>
      </c>
      <c r="O208" s="10">
        <v>215914</v>
      </c>
      <c r="P208" s="10">
        <v>569</v>
      </c>
      <c r="Q208" s="13">
        <f t="shared" si="39"/>
        <v>2.7472012237039975E-2</v>
      </c>
      <c r="R208" s="3">
        <v>80085</v>
      </c>
      <c r="S208" s="3">
        <v>667</v>
      </c>
      <c r="T208" s="10">
        <v>2153</v>
      </c>
      <c r="U208" s="10">
        <f>SUM(T208-T207)/2</f>
        <v>10</v>
      </c>
      <c r="V208" s="5">
        <f t="shared" si="50"/>
        <v>2.6883935818193171E-2</v>
      </c>
    </row>
    <row r="209" spans="1:22" ht="17.25" x14ac:dyDescent="0.3">
      <c r="A209" s="8">
        <v>44119</v>
      </c>
      <c r="B209" s="7" t="s">
        <v>61</v>
      </c>
      <c r="C209" s="10">
        <v>38599508</v>
      </c>
      <c r="D209" s="10">
        <f t="shared" ref="D209:D225" si="68">SUM(C209-C208)</f>
        <v>395238</v>
      </c>
      <c r="E209" s="10">
        <v>1093359</v>
      </c>
      <c r="F209" s="10">
        <f t="shared" ref="F209:F225" si="69">SUM(E209-E208)</f>
        <v>5968</v>
      </c>
      <c r="G209" s="13">
        <f t="shared" si="44"/>
        <v>2.8325723737204111E-2</v>
      </c>
      <c r="H209" s="10">
        <f t="shared" si="45"/>
        <v>10782403</v>
      </c>
      <c r="I209" s="10">
        <f t="shared" ref="I209:I225" si="70">SUM(H209-H208)</f>
        <v>174117</v>
      </c>
      <c r="J209" s="10">
        <v>26723746</v>
      </c>
      <c r="K209" s="10">
        <f t="shared" ref="K209:K225" si="71">SUM(J209-J208)</f>
        <v>215153</v>
      </c>
      <c r="L209" s="13">
        <f t="shared" si="46"/>
        <v>0.69233385047291274</v>
      </c>
      <c r="M209" s="10">
        <v>7917389</v>
      </c>
      <c r="N209" s="10">
        <f t="shared" ref="N209:N225" si="72">SUM(M209-M208)</f>
        <v>57972</v>
      </c>
      <c r="O209" s="10">
        <v>216913</v>
      </c>
      <c r="P209" s="10">
        <f t="shared" ref="P209:P225" si="73">SUM(O209-O208)</f>
        <v>999</v>
      </c>
      <c r="Q209" s="13">
        <f t="shared" si="39"/>
        <v>2.7397037078764223E-2</v>
      </c>
      <c r="R209" s="3">
        <v>81205</v>
      </c>
      <c r="S209" s="10">
        <f t="shared" ref="S209:S225" si="74">SUM(R209-R208)</f>
        <v>1120</v>
      </c>
      <c r="T209" s="10">
        <v>2160</v>
      </c>
      <c r="U209" s="10">
        <f t="shared" ref="U209:U225" si="75">SUM(T209-T208)</f>
        <v>7</v>
      </c>
      <c r="V209" s="5">
        <f t="shared" si="50"/>
        <v>2.6599347330829384E-2</v>
      </c>
    </row>
    <row r="210" spans="1:22" ht="17.25" x14ac:dyDescent="0.3">
      <c r="A210" s="8">
        <v>44120</v>
      </c>
      <c r="B210" s="7" t="s">
        <v>85</v>
      </c>
      <c r="C210" s="10">
        <v>38998580</v>
      </c>
      <c r="D210" s="10">
        <f t="shared" si="68"/>
        <v>399072</v>
      </c>
      <c r="E210" s="10">
        <v>1099409</v>
      </c>
      <c r="F210" s="10">
        <f t="shared" si="69"/>
        <v>6050</v>
      </c>
      <c r="G210" s="13">
        <f t="shared" si="44"/>
        <v>2.8191000800541967E-2</v>
      </c>
      <c r="H210" s="10">
        <f t="shared" si="45"/>
        <v>10968480</v>
      </c>
      <c r="I210" s="10">
        <f t="shared" si="70"/>
        <v>186077</v>
      </c>
      <c r="J210" s="10">
        <v>26930691</v>
      </c>
      <c r="K210" s="10">
        <f t="shared" si="71"/>
        <v>206945</v>
      </c>
      <c r="L210" s="13">
        <f t="shared" si="46"/>
        <v>0.69055568177097726</v>
      </c>
      <c r="M210" s="10">
        <v>7981009</v>
      </c>
      <c r="N210" s="10">
        <f t="shared" si="72"/>
        <v>63620</v>
      </c>
      <c r="O210" s="10">
        <v>217717</v>
      </c>
      <c r="P210" s="10">
        <f t="shared" si="73"/>
        <v>804</v>
      </c>
      <c r="Q210" s="13">
        <f t="shared" si="39"/>
        <v>2.7279382844951058E-2</v>
      </c>
      <c r="R210" s="3">
        <v>81918</v>
      </c>
      <c r="S210" s="10">
        <f t="shared" si="74"/>
        <v>713</v>
      </c>
      <c r="T210" s="10">
        <v>2162</v>
      </c>
      <c r="U210" s="10">
        <f t="shared" si="75"/>
        <v>2</v>
      </c>
      <c r="V210" s="5">
        <f t="shared" si="50"/>
        <v>2.6392245904441027E-2</v>
      </c>
    </row>
    <row r="211" spans="1:22" ht="17.25" x14ac:dyDescent="0.3">
      <c r="A211" s="8">
        <v>44121</v>
      </c>
      <c r="B211" s="7" t="s">
        <v>85</v>
      </c>
      <c r="C211" s="10">
        <v>39405715</v>
      </c>
      <c r="D211" s="10">
        <f t="shared" si="68"/>
        <v>407135</v>
      </c>
      <c r="E211" s="10">
        <v>1105505</v>
      </c>
      <c r="F211" s="10">
        <f t="shared" si="69"/>
        <v>6096</v>
      </c>
      <c r="G211" s="13">
        <f t="shared" si="44"/>
        <v>2.8054433221171092E-2</v>
      </c>
      <c r="H211" s="10">
        <f t="shared" si="45"/>
        <v>11175490</v>
      </c>
      <c r="I211" s="10">
        <f t="shared" si="70"/>
        <v>207010</v>
      </c>
      <c r="J211" s="10">
        <v>27124720</v>
      </c>
      <c r="K211" s="10">
        <f t="shared" si="71"/>
        <v>194029</v>
      </c>
      <c r="L211" s="13">
        <f t="shared" si="46"/>
        <v>0.68834482510975881</v>
      </c>
      <c r="M211" s="10">
        <v>8050506</v>
      </c>
      <c r="N211" s="10">
        <f t="shared" si="72"/>
        <v>69497</v>
      </c>
      <c r="O211" s="10">
        <v>218602</v>
      </c>
      <c r="P211" s="10">
        <f t="shared" si="73"/>
        <v>885</v>
      </c>
      <c r="Q211" s="13">
        <f t="shared" si="39"/>
        <v>2.7153821138696126E-2</v>
      </c>
      <c r="R211" s="3">
        <v>83712</v>
      </c>
      <c r="S211" s="10">
        <f t="shared" si="74"/>
        <v>1794</v>
      </c>
      <c r="T211" s="10">
        <v>2172</v>
      </c>
      <c r="U211" s="10">
        <f t="shared" si="75"/>
        <v>10</v>
      </c>
      <c r="V211" s="5">
        <f t="shared" si="50"/>
        <v>2.5946100917431193E-2</v>
      </c>
    </row>
    <row r="212" spans="1:22" ht="17.25" x14ac:dyDescent="0.3">
      <c r="A212" s="8">
        <v>44122</v>
      </c>
      <c r="B212" s="7" t="s">
        <v>54</v>
      </c>
      <c r="C212" s="10">
        <v>39745033</v>
      </c>
      <c r="D212" s="10">
        <f t="shared" si="68"/>
        <v>339318</v>
      </c>
      <c r="E212" s="10">
        <v>1110813</v>
      </c>
      <c r="F212" s="10">
        <f t="shared" si="69"/>
        <v>5308</v>
      </c>
      <c r="G212" s="13">
        <f t="shared" si="44"/>
        <v>2.7948473460822135E-2</v>
      </c>
      <c r="H212" s="10">
        <f t="shared" si="45"/>
        <v>11297815</v>
      </c>
      <c r="I212" s="10">
        <f t="shared" si="70"/>
        <v>122325</v>
      </c>
      <c r="J212" s="10">
        <v>27336405</v>
      </c>
      <c r="K212" s="10">
        <f t="shared" si="71"/>
        <v>211685</v>
      </c>
      <c r="L212" s="13">
        <f t="shared" si="46"/>
        <v>0.68779424588727855</v>
      </c>
      <c r="M212" s="10">
        <v>8107648</v>
      </c>
      <c r="N212" s="10">
        <f t="shared" si="72"/>
        <v>57142</v>
      </c>
      <c r="O212" s="10">
        <v>219311</v>
      </c>
      <c r="P212" s="10">
        <f t="shared" si="73"/>
        <v>709</v>
      </c>
      <c r="Q212" s="13">
        <f t="shared" si="39"/>
        <v>2.7049891657851943E-2</v>
      </c>
      <c r="R212" s="3">
        <v>84804</v>
      </c>
      <c r="S212" s="10">
        <f t="shared" si="74"/>
        <v>1092</v>
      </c>
      <c r="T212" s="10">
        <v>2176</v>
      </c>
      <c r="U212" s="10">
        <f t="shared" si="75"/>
        <v>4</v>
      </c>
      <c r="V212" s="5">
        <f t="shared" si="50"/>
        <v>2.5659167020423566E-2</v>
      </c>
    </row>
    <row r="213" spans="1:22" ht="17.25" x14ac:dyDescent="0.3">
      <c r="A213" s="8">
        <v>44123</v>
      </c>
      <c r="B213" s="7" t="s">
        <v>61</v>
      </c>
      <c r="C213" s="10">
        <v>40112810</v>
      </c>
      <c r="D213" s="10">
        <f t="shared" si="68"/>
        <v>367777</v>
      </c>
      <c r="E213" s="10">
        <v>1114715</v>
      </c>
      <c r="F213" s="10">
        <f t="shared" si="69"/>
        <v>3902</v>
      </c>
      <c r="G213" s="13">
        <f t="shared" si="44"/>
        <v>2.7789501657949169E-2</v>
      </c>
      <c r="H213" s="10">
        <f t="shared" si="45"/>
        <v>11465473</v>
      </c>
      <c r="I213" s="10">
        <f t="shared" si="70"/>
        <v>167658</v>
      </c>
      <c r="J213" s="10">
        <v>27532622</v>
      </c>
      <c r="K213" s="10">
        <f t="shared" si="71"/>
        <v>196217</v>
      </c>
      <c r="L213" s="13">
        <f t="shared" si="46"/>
        <v>0.68637978740457228</v>
      </c>
      <c r="M213" s="10">
        <v>8156167</v>
      </c>
      <c r="N213" s="10">
        <f t="shared" si="72"/>
        <v>48519</v>
      </c>
      <c r="O213" s="10">
        <v>219680</v>
      </c>
      <c r="P213" s="10">
        <f t="shared" si="73"/>
        <v>369</v>
      </c>
      <c r="Q213" s="13">
        <f t="shared" si="39"/>
        <v>2.6934220449385111E-2</v>
      </c>
      <c r="R213" s="3">
        <v>85302</v>
      </c>
      <c r="S213" s="10">
        <f t="shared" si="74"/>
        <v>498</v>
      </c>
      <c r="T213" s="10">
        <v>2176</v>
      </c>
      <c r="U213" s="10">
        <f t="shared" si="75"/>
        <v>0</v>
      </c>
      <c r="V213" s="5">
        <f t="shared" si="50"/>
        <v>2.5509366720592716E-2</v>
      </c>
    </row>
    <row r="214" spans="1:22" ht="17.25" x14ac:dyDescent="0.3">
      <c r="A214" s="8">
        <v>44124</v>
      </c>
      <c r="B214" s="7" t="s">
        <v>113</v>
      </c>
      <c r="C214" s="10">
        <v>40489201</v>
      </c>
      <c r="D214" s="10">
        <f t="shared" si="68"/>
        <v>376391</v>
      </c>
      <c r="E214" s="10">
        <v>1119620</v>
      </c>
      <c r="F214" s="10">
        <f t="shared" si="69"/>
        <v>4905</v>
      </c>
      <c r="G214" s="13">
        <f t="shared" si="44"/>
        <v>2.7652311538575433E-2</v>
      </c>
      <c r="H214" s="10">
        <f t="shared" si="45"/>
        <v>11622122</v>
      </c>
      <c r="I214" s="10">
        <f t="shared" si="70"/>
        <v>156649</v>
      </c>
      <c r="J214" s="10">
        <v>27747459</v>
      </c>
      <c r="K214" s="10">
        <f t="shared" si="71"/>
        <v>214837</v>
      </c>
      <c r="L214" s="13">
        <f t="shared" si="46"/>
        <v>0.6853051755701477</v>
      </c>
      <c r="M214" s="10">
        <v>8217952</v>
      </c>
      <c r="N214" s="10">
        <f t="shared" si="72"/>
        <v>61785</v>
      </c>
      <c r="O214" s="10">
        <v>220189</v>
      </c>
      <c r="P214" s="10">
        <f t="shared" si="73"/>
        <v>509</v>
      </c>
      <c r="Q214" s="13">
        <f t="shared" si="39"/>
        <v>2.6793658566027157E-2</v>
      </c>
      <c r="R214" s="3">
        <v>86727</v>
      </c>
      <c r="S214" s="10">
        <f t="shared" si="74"/>
        <v>1425</v>
      </c>
      <c r="T214" s="10">
        <v>2180</v>
      </c>
      <c r="U214" s="10">
        <f t="shared" si="75"/>
        <v>4</v>
      </c>
      <c r="V214" s="5">
        <f t="shared" si="50"/>
        <v>2.513634738893309E-2</v>
      </c>
    </row>
    <row r="215" spans="1:22" ht="17.25" x14ac:dyDescent="0.3">
      <c r="A215" s="8">
        <v>44125</v>
      </c>
      <c r="B215" s="7" t="s">
        <v>61</v>
      </c>
      <c r="C215" s="10">
        <v>40877528</v>
      </c>
      <c r="D215" s="10">
        <f t="shared" si="68"/>
        <v>388327</v>
      </c>
      <c r="E215" s="10">
        <v>1126251</v>
      </c>
      <c r="F215" s="10">
        <f t="shared" si="69"/>
        <v>6631</v>
      </c>
      <c r="G215" s="13">
        <f t="shared" si="44"/>
        <v>2.7551837283311262E-2</v>
      </c>
      <c r="H215" s="10">
        <f t="shared" si="45"/>
        <v>11797709</v>
      </c>
      <c r="I215" s="10">
        <f t="shared" si="70"/>
        <v>175587</v>
      </c>
      <c r="J215" s="10">
        <v>27953568</v>
      </c>
      <c r="K215" s="10">
        <f t="shared" si="71"/>
        <v>206109</v>
      </c>
      <c r="L215" s="13">
        <f t="shared" si="46"/>
        <v>0.68383704611492158</v>
      </c>
      <c r="M215" s="10">
        <v>8275168</v>
      </c>
      <c r="N215" s="10">
        <f t="shared" si="72"/>
        <v>57216</v>
      </c>
      <c r="O215" s="10">
        <v>221087</v>
      </c>
      <c r="P215" s="10">
        <f t="shared" si="73"/>
        <v>898</v>
      </c>
      <c r="Q215" s="13">
        <f t="shared" si="39"/>
        <v>2.6716919825676047E-2</v>
      </c>
      <c r="R215" s="3">
        <v>87966</v>
      </c>
      <c r="S215" s="10">
        <f t="shared" si="74"/>
        <v>1239</v>
      </c>
      <c r="T215" s="10">
        <v>2182</v>
      </c>
      <c r="U215" s="10">
        <f t="shared" si="75"/>
        <v>2</v>
      </c>
      <c r="V215" s="5">
        <f t="shared" si="50"/>
        <v>2.4805038310256235E-2</v>
      </c>
    </row>
    <row r="216" spans="1:22" ht="17.25" x14ac:dyDescent="0.3">
      <c r="A216" s="8">
        <v>44126</v>
      </c>
      <c r="B216" s="7" t="s">
        <v>113</v>
      </c>
      <c r="C216" s="10">
        <v>41317207</v>
      </c>
      <c r="D216" s="10">
        <f t="shared" si="68"/>
        <v>439679</v>
      </c>
      <c r="E216" s="10">
        <v>1132732</v>
      </c>
      <c r="F216" s="10">
        <f t="shared" si="69"/>
        <v>6481</v>
      </c>
      <c r="G216" s="13">
        <f t="shared" si="44"/>
        <v>2.74155026984278E-2</v>
      </c>
      <c r="H216" s="10">
        <f t="shared" si="45"/>
        <v>12014859</v>
      </c>
      <c r="I216" s="10">
        <f t="shared" si="70"/>
        <v>217150</v>
      </c>
      <c r="J216" s="10">
        <v>28169616</v>
      </c>
      <c r="K216" s="10">
        <f t="shared" si="71"/>
        <v>216048</v>
      </c>
      <c r="L216" s="13">
        <f t="shared" si="46"/>
        <v>0.68178896990786431</v>
      </c>
      <c r="M216" s="10">
        <v>8338467</v>
      </c>
      <c r="N216" s="10">
        <f t="shared" si="72"/>
        <v>63299</v>
      </c>
      <c r="O216" s="10">
        <v>222220</v>
      </c>
      <c r="P216" s="10">
        <f t="shared" si="73"/>
        <v>1133</v>
      </c>
      <c r="Q216" s="13">
        <f t="shared" si="39"/>
        <v>2.6649982544753131E-2</v>
      </c>
      <c r="R216" s="3">
        <v>89245</v>
      </c>
      <c r="S216" s="10">
        <f t="shared" si="74"/>
        <v>1279</v>
      </c>
      <c r="T216" s="10">
        <v>2194</v>
      </c>
      <c r="U216" s="10">
        <f t="shared" si="75"/>
        <v>12</v>
      </c>
      <c r="V216" s="5">
        <f t="shared" si="50"/>
        <v>2.4584010308700766E-2</v>
      </c>
    </row>
    <row r="217" spans="1:22" ht="17.25" x14ac:dyDescent="0.3">
      <c r="A217" s="8">
        <v>44127</v>
      </c>
      <c r="B217" s="7" t="s">
        <v>46</v>
      </c>
      <c r="C217" s="10">
        <v>41798042</v>
      </c>
      <c r="D217" s="10">
        <f t="shared" si="68"/>
        <v>480835</v>
      </c>
      <c r="E217" s="10">
        <v>1138671</v>
      </c>
      <c r="F217" s="10">
        <f t="shared" si="69"/>
        <v>5939</v>
      </c>
      <c r="G217" s="13">
        <f t="shared" si="44"/>
        <v>2.7242209096780181E-2</v>
      </c>
      <c r="H217" s="10">
        <f t="shared" si="45"/>
        <v>12266453</v>
      </c>
      <c r="I217" s="10">
        <f t="shared" si="70"/>
        <v>251594</v>
      </c>
      <c r="J217" s="10">
        <v>28392918</v>
      </c>
      <c r="K217" s="10">
        <f t="shared" si="71"/>
        <v>223302</v>
      </c>
      <c r="L217" s="13">
        <f t="shared" si="46"/>
        <v>0.67928823077406353</v>
      </c>
      <c r="M217" s="10">
        <v>8411262</v>
      </c>
      <c r="N217" s="10">
        <f t="shared" si="72"/>
        <v>72795</v>
      </c>
      <c r="O217" s="10">
        <v>223059</v>
      </c>
      <c r="P217" s="10">
        <f t="shared" si="73"/>
        <v>839</v>
      </c>
      <c r="Q217" s="13">
        <f t="shared" si="39"/>
        <v>2.6519088336565903E-2</v>
      </c>
      <c r="R217" s="3">
        <v>90639</v>
      </c>
      <c r="S217" s="10">
        <f t="shared" si="74"/>
        <v>1394</v>
      </c>
      <c r="T217" s="10">
        <v>2198</v>
      </c>
      <c r="U217" s="10">
        <f t="shared" si="75"/>
        <v>4</v>
      </c>
      <c r="V217" s="5">
        <f t="shared" si="50"/>
        <v>2.4250046889308135E-2</v>
      </c>
    </row>
    <row r="218" spans="1:22" ht="17.25" x14ac:dyDescent="0.3">
      <c r="A218" s="8">
        <v>44128</v>
      </c>
      <c r="B218" s="7" t="s">
        <v>101</v>
      </c>
      <c r="C218" s="10">
        <v>42288341</v>
      </c>
      <c r="D218" s="10">
        <f t="shared" si="68"/>
        <v>490299</v>
      </c>
      <c r="E218" s="10">
        <v>1145593</v>
      </c>
      <c r="F218" s="10">
        <f t="shared" si="69"/>
        <v>6922</v>
      </c>
      <c r="G218" s="13">
        <f t="shared" si="44"/>
        <v>2.7090043565435682E-2</v>
      </c>
      <c r="H218" s="10">
        <f t="shared" si="45"/>
        <v>12541328</v>
      </c>
      <c r="I218" s="10">
        <f t="shared" si="70"/>
        <v>274875</v>
      </c>
      <c r="J218" s="10">
        <v>28601420</v>
      </c>
      <c r="K218" s="10">
        <f t="shared" si="71"/>
        <v>208502</v>
      </c>
      <c r="L218" s="13">
        <f t="shared" si="46"/>
        <v>0.67634291919846179</v>
      </c>
      <c r="M218" s="10">
        <v>8494168</v>
      </c>
      <c r="N218" s="10">
        <f t="shared" si="72"/>
        <v>82906</v>
      </c>
      <c r="O218" s="10">
        <v>223998</v>
      </c>
      <c r="P218" s="10">
        <f t="shared" si="73"/>
        <v>939</v>
      </c>
      <c r="Q218" s="13">
        <f t="shared" si="39"/>
        <v>2.6370799353156189E-2</v>
      </c>
      <c r="R218" s="3">
        <v>92067</v>
      </c>
      <c r="S218" s="10">
        <f t="shared" si="74"/>
        <v>1428</v>
      </c>
      <c r="T218" s="10">
        <v>2211</v>
      </c>
      <c r="U218" s="10">
        <f t="shared" si="75"/>
        <v>13</v>
      </c>
      <c r="V218" s="5">
        <f t="shared" si="50"/>
        <v>2.4015119423897814E-2</v>
      </c>
    </row>
    <row r="219" spans="1:22" ht="17.25" x14ac:dyDescent="0.3">
      <c r="A219" s="8">
        <v>44129</v>
      </c>
      <c r="B219" s="7" t="s">
        <v>101</v>
      </c>
      <c r="C219" s="10">
        <v>42740047</v>
      </c>
      <c r="D219" s="10">
        <f t="shared" si="68"/>
        <v>451706</v>
      </c>
      <c r="E219" s="10">
        <v>1151059</v>
      </c>
      <c r="F219" s="10">
        <f t="shared" si="69"/>
        <v>5466</v>
      </c>
      <c r="G219" s="13">
        <f t="shared" si="44"/>
        <v>2.6931626911874944E-2</v>
      </c>
      <c r="H219" s="10">
        <f t="shared" si="45"/>
        <v>12771382</v>
      </c>
      <c r="I219" s="10">
        <f t="shared" si="70"/>
        <v>230054</v>
      </c>
      <c r="J219" s="10">
        <v>28817606</v>
      </c>
      <c r="K219" s="10">
        <f t="shared" si="71"/>
        <v>216186</v>
      </c>
      <c r="L219" s="13">
        <f t="shared" si="46"/>
        <v>0.67425302550556387</v>
      </c>
      <c r="M219" s="10">
        <v>8578606</v>
      </c>
      <c r="N219" s="10">
        <f t="shared" si="72"/>
        <v>84438</v>
      </c>
      <c r="O219" s="10">
        <v>224906</v>
      </c>
      <c r="P219" s="10">
        <f t="shared" si="73"/>
        <v>908</v>
      </c>
      <c r="Q219" s="13">
        <f t="shared" si="39"/>
        <v>2.621708002442355E-2</v>
      </c>
      <c r="R219" s="3">
        <v>93400</v>
      </c>
      <c r="S219" s="10">
        <f t="shared" si="74"/>
        <v>1333</v>
      </c>
      <c r="T219" s="10">
        <v>2218</v>
      </c>
      <c r="U219" s="10">
        <f t="shared" si="75"/>
        <v>7</v>
      </c>
      <c r="V219" s="5">
        <f t="shared" si="50"/>
        <v>2.3747323340471093E-2</v>
      </c>
    </row>
    <row r="220" spans="1:22" ht="17.25" x14ac:dyDescent="0.3">
      <c r="A220" s="8">
        <v>44130</v>
      </c>
      <c r="B220" s="7" t="s">
        <v>61</v>
      </c>
      <c r="C220" s="10">
        <v>43150456</v>
      </c>
      <c r="D220" s="10">
        <f t="shared" si="68"/>
        <v>410409</v>
      </c>
      <c r="E220" s="10">
        <v>1155284</v>
      </c>
      <c r="F220" s="10">
        <f t="shared" si="69"/>
        <v>4225</v>
      </c>
      <c r="G220" s="13">
        <f t="shared" si="44"/>
        <v>2.6773390297428142E-2</v>
      </c>
      <c r="H220" s="10">
        <f t="shared" si="45"/>
        <v>12991137</v>
      </c>
      <c r="I220" s="10">
        <f t="shared" si="70"/>
        <v>219755</v>
      </c>
      <c r="J220" s="10">
        <v>29004035</v>
      </c>
      <c r="K220" s="10">
        <f t="shared" si="71"/>
        <v>186429</v>
      </c>
      <c r="L220" s="13">
        <f t="shared" si="46"/>
        <v>0.67216056766584342</v>
      </c>
      <c r="M220" s="10">
        <v>8637108</v>
      </c>
      <c r="N220" s="10">
        <f t="shared" si="72"/>
        <v>58502</v>
      </c>
      <c r="O220" s="10">
        <v>225239</v>
      </c>
      <c r="P220" s="10">
        <f t="shared" si="73"/>
        <v>333</v>
      </c>
      <c r="Q220" s="13">
        <f t="shared" si="39"/>
        <v>2.6078057609097861E-2</v>
      </c>
      <c r="R220" s="3">
        <v>95742</v>
      </c>
      <c r="S220" s="10">
        <f t="shared" si="74"/>
        <v>2342</v>
      </c>
      <c r="T220" s="10">
        <v>2223</v>
      </c>
      <c r="U220" s="10">
        <f t="shared" si="75"/>
        <v>5</v>
      </c>
      <c r="V220" s="5">
        <f t="shared" si="50"/>
        <v>2.3218650122203421E-2</v>
      </c>
    </row>
    <row r="221" spans="1:22" ht="17.25" x14ac:dyDescent="0.3">
      <c r="A221" s="8">
        <v>44131</v>
      </c>
      <c r="B221" s="7" t="s">
        <v>97</v>
      </c>
      <c r="C221" s="10">
        <v>43587563</v>
      </c>
      <c r="D221" s="10">
        <f t="shared" si="68"/>
        <v>437107</v>
      </c>
      <c r="E221" s="10">
        <v>1160960</v>
      </c>
      <c r="F221" s="10">
        <f t="shared" si="69"/>
        <v>5676</v>
      </c>
      <c r="G221" s="13">
        <f t="shared" si="44"/>
        <v>2.6635120665039244E-2</v>
      </c>
      <c r="H221" s="10">
        <f t="shared" si="45"/>
        <v>13158022</v>
      </c>
      <c r="I221" s="10">
        <f t="shared" si="70"/>
        <v>166885</v>
      </c>
      <c r="J221" s="10">
        <v>29268581</v>
      </c>
      <c r="K221" s="10">
        <f t="shared" si="71"/>
        <v>264546</v>
      </c>
      <c r="L221" s="13">
        <f t="shared" si="46"/>
        <v>0.67148927321309526</v>
      </c>
      <c r="M221" s="10">
        <v>8705340</v>
      </c>
      <c r="N221" s="10">
        <f t="shared" si="72"/>
        <v>68232</v>
      </c>
      <c r="O221" s="10">
        <v>225739</v>
      </c>
      <c r="P221" s="10">
        <f t="shared" si="73"/>
        <v>500</v>
      </c>
      <c r="Q221" s="13">
        <f t="shared" si="39"/>
        <v>2.5931095166874585E-2</v>
      </c>
      <c r="R221" s="3">
        <v>97686</v>
      </c>
      <c r="S221" s="10">
        <f t="shared" si="74"/>
        <v>1944</v>
      </c>
      <c r="T221" s="10">
        <v>2226</v>
      </c>
      <c r="U221" s="10">
        <f t="shared" si="75"/>
        <v>3</v>
      </c>
      <c r="V221" s="5">
        <f t="shared" si="50"/>
        <v>2.2787298077513667E-2</v>
      </c>
    </row>
    <row r="222" spans="1:22" ht="17.25" x14ac:dyDescent="0.3">
      <c r="A222" s="8">
        <v>44132</v>
      </c>
      <c r="B222" s="7" t="s">
        <v>114</v>
      </c>
      <c r="C222" s="10">
        <v>44093002</v>
      </c>
      <c r="D222" s="10">
        <f t="shared" si="68"/>
        <v>505439</v>
      </c>
      <c r="E222" s="10">
        <v>1168942</v>
      </c>
      <c r="F222" s="10">
        <f t="shared" si="69"/>
        <v>7982</v>
      </c>
      <c r="G222" s="13">
        <f t="shared" si="44"/>
        <v>2.6510828180852826E-2</v>
      </c>
      <c r="H222" s="10">
        <f t="shared" si="45"/>
        <v>13061226</v>
      </c>
      <c r="I222" s="10">
        <f t="shared" si="70"/>
        <v>-96796</v>
      </c>
      <c r="J222" s="10">
        <v>29862834</v>
      </c>
      <c r="K222" s="10">
        <f t="shared" si="71"/>
        <v>594253</v>
      </c>
      <c r="L222" s="13">
        <f t="shared" si="46"/>
        <v>0.67726924104645903</v>
      </c>
      <c r="M222" s="10">
        <v>8781354</v>
      </c>
      <c r="N222" s="10">
        <f t="shared" si="72"/>
        <v>76014</v>
      </c>
      <c r="O222" s="10">
        <v>226777</v>
      </c>
      <c r="P222" s="10">
        <f t="shared" si="73"/>
        <v>1038</v>
      </c>
      <c r="Q222" s="13">
        <f t="shared" si="39"/>
        <v>2.582483293578644E-2</v>
      </c>
      <c r="R222" s="3">
        <v>99111</v>
      </c>
      <c r="S222" s="10">
        <f t="shared" si="74"/>
        <v>1425</v>
      </c>
      <c r="T222" s="10">
        <v>2236</v>
      </c>
      <c r="U222" s="10">
        <f t="shared" si="75"/>
        <v>10</v>
      </c>
      <c r="V222" s="5">
        <f t="shared" si="50"/>
        <v>2.2560563408703372E-2</v>
      </c>
    </row>
    <row r="223" spans="1:22" ht="17.25" x14ac:dyDescent="0.3">
      <c r="A223" s="8">
        <v>44133</v>
      </c>
      <c r="B223" s="7" t="s">
        <v>96</v>
      </c>
      <c r="C223" s="10">
        <v>44586424</v>
      </c>
      <c r="D223" s="10">
        <f t="shared" si="68"/>
        <v>493422</v>
      </c>
      <c r="E223" s="10">
        <v>1175712</v>
      </c>
      <c r="F223" s="10">
        <f t="shared" si="69"/>
        <v>6770</v>
      </c>
      <c r="G223" s="13">
        <f t="shared" si="44"/>
        <v>2.6369282273007586E-2</v>
      </c>
      <c r="H223" s="10">
        <f t="shared" si="45"/>
        <v>13305431</v>
      </c>
      <c r="I223" s="10">
        <f t="shared" si="70"/>
        <v>244205</v>
      </c>
      <c r="J223" s="10">
        <v>30105281</v>
      </c>
      <c r="K223" s="10">
        <f t="shared" si="71"/>
        <v>242447</v>
      </c>
      <c r="L223" s="13">
        <f t="shared" si="46"/>
        <v>0.67521183129645024</v>
      </c>
      <c r="M223" s="10">
        <v>8859642</v>
      </c>
      <c r="N223" s="10">
        <f t="shared" si="72"/>
        <v>78288</v>
      </c>
      <c r="O223" s="10">
        <v>227702</v>
      </c>
      <c r="P223" s="10">
        <f t="shared" si="73"/>
        <v>925</v>
      </c>
      <c r="Q223" s="13">
        <f t="shared" si="39"/>
        <v>2.5701038484399256E-2</v>
      </c>
      <c r="R223" s="3">
        <v>100614</v>
      </c>
      <c r="S223" s="10">
        <f t="shared" si="74"/>
        <v>1503</v>
      </c>
      <c r="T223" s="10">
        <v>2249</v>
      </c>
      <c r="U223" s="10">
        <f t="shared" si="75"/>
        <v>13</v>
      </c>
      <c r="V223" s="5">
        <f t="shared" si="50"/>
        <v>2.2352754089888086E-2</v>
      </c>
    </row>
    <row r="224" spans="1:22" ht="17.25" x14ac:dyDescent="0.3">
      <c r="A224" s="8">
        <v>44134</v>
      </c>
      <c r="B224" s="7" t="s">
        <v>115</v>
      </c>
      <c r="C224" s="10">
        <v>45126200</v>
      </c>
      <c r="D224" s="10">
        <f t="shared" si="68"/>
        <v>539776</v>
      </c>
      <c r="E224" s="10">
        <v>1182368</v>
      </c>
      <c r="F224" s="10">
        <f t="shared" si="69"/>
        <v>6656</v>
      </c>
      <c r="G224" s="13">
        <f t="shared" si="44"/>
        <v>2.6201364174249106E-2</v>
      </c>
      <c r="H224" s="10">
        <f t="shared" si="45"/>
        <v>13597214</v>
      </c>
      <c r="I224" s="10">
        <f t="shared" si="70"/>
        <v>291783</v>
      </c>
      <c r="J224" s="10">
        <v>30346618</v>
      </c>
      <c r="K224" s="10">
        <f t="shared" si="71"/>
        <v>241337</v>
      </c>
      <c r="L224" s="13">
        <f t="shared" si="46"/>
        <v>0.67248334670324561</v>
      </c>
      <c r="M224" s="10">
        <v>8947862</v>
      </c>
      <c r="N224" s="10">
        <f t="shared" si="72"/>
        <v>88220</v>
      </c>
      <c r="O224" s="10">
        <v>228675</v>
      </c>
      <c r="P224" s="10">
        <f t="shared" si="73"/>
        <v>973</v>
      </c>
      <c r="Q224" s="13">
        <f t="shared" si="39"/>
        <v>2.5556384307223335E-2</v>
      </c>
      <c r="R224" s="3">
        <v>102665</v>
      </c>
      <c r="S224" s="10">
        <f t="shared" si="74"/>
        <v>2051</v>
      </c>
      <c r="T224" s="10">
        <v>2268</v>
      </c>
      <c r="U224" s="10">
        <f t="shared" si="75"/>
        <v>19</v>
      </c>
      <c r="V224" s="5">
        <f t="shared" si="50"/>
        <v>2.2091267715384989E-2</v>
      </c>
    </row>
    <row r="225" spans="1:22" ht="17.25" x14ac:dyDescent="0.3">
      <c r="A225" s="8">
        <v>44135</v>
      </c>
      <c r="B225" s="7" t="s">
        <v>116</v>
      </c>
      <c r="C225" s="10">
        <v>45731600</v>
      </c>
      <c r="D225" s="10">
        <f t="shared" si="68"/>
        <v>605400</v>
      </c>
      <c r="E225" s="10">
        <v>1191087</v>
      </c>
      <c r="F225" s="10">
        <f t="shared" si="69"/>
        <v>8719</v>
      </c>
      <c r="G225" s="13">
        <f t="shared" si="44"/>
        <v>2.6045163519317058E-2</v>
      </c>
      <c r="H225" s="10">
        <f t="shared" si="45"/>
        <v>14784510</v>
      </c>
      <c r="I225" s="10">
        <f t="shared" si="70"/>
        <v>1187296</v>
      </c>
      <c r="J225" s="10">
        <v>29756003</v>
      </c>
      <c r="K225" s="10">
        <f t="shared" si="71"/>
        <v>-590615</v>
      </c>
      <c r="L225" s="13">
        <f t="shared" si="46"/>
        <v>0.65066612582984196</v>
      </c>
      <c r="M225" s="10">
        <v>9053220</v>
      </c>
      <c r="N225" s="10">
        <f t="shared" si="72"/>
        <v>105358</v>
      </c>
      <c r="O225" s="10">
        <v>229818</v>
      </c>
      <c r="P225" s="10">
        <f t="shared" si="73"/>
        <v>1143</v>
      </c>
      <c r="Q225" s="13">
        <f t="shared" si="39"/>
        <v>2.5385222053589774E-2</v>
      </c>
      <c r="R225" s="3">
        <v>104927</v>
      </c>
      <c r="S225" s="10">
        <f t="shared" si="74"/>
        <v>2262</v>
      </c>
      <c r="T225" s="10">
        <v>2278</v>
      </c>
      <c r="U225" s="10">
        <f t="shared" si="75"/>
        <v>10</v>
      </c>
      <c r="V225" s="5">
        <f t="shared" si="50"/>
        <v>2.171033194506657E-2</v>
      </c>
    </row>
    <row r="226" spans="1:22" ht="17.25" x14ac:dyDescent="0.3">
      <c r="A226" s="8"/>
      <c r="B226" s="7"/>
      <c r="C226" s="10"/>
      <c r="D226" s="10"/>
      <c r="E226" s="10"/>
      <c r="F226" s="10"/>
      <c r="G226" s="13"/>
      <c r="H226" s="10"/>
      <c r="I226" s="10"/>
      <c r="J226" s="10"/>
      <c r="K226" s="10"/>
      <c r="L226" s="13"/>
      <c r="M226" s="10"/>
      <c r="N226" s="10"/>
      <c r="O226" s="10"/>
      <c r="P226" s="10"/>
      <c r="Q226" s="13"/>
      <c r="R226" s="3"/>
      <c r="S226" s="3"/>
      <c r="T226" s="10"/>
      <c r="U226" s="10"/>
      <c r="V226" s="5" t="s">
        <v>48</v>
      </c>
    </row>
    <row r="227" spans="1:22" ht="17.25" x14ac:dyDescent="0.3">
      <c r="A227" s="8">
        <v>44136</v>
      </c>
      <c r="B227" s="7" t="s">
        <v>117</v>
      </c>
      <c r="C227" s="10">
        <v>46245185</v>
      </c>
      <c r="D227" s="10">
        <f>SUM(C227-C225)</f>
        <v>513585</v>
      </c>
      <c r="E227" s="10">
        <v>1197619</v>
      </c>
      <c r="F227" s="10">
        <f>SUM(E227-E225)</f>
        <v>6532</v>
      </c>
      <c r="G227" s="13">
        <f t="shared" ref="G227:G304" si="76">SUM(E227/C227)</f>
        <v>2.5897160969298751E-2</v>
      </c>
      <c r="H227" s="10">
        <f t="shared" si="45"/>
        <v>14130674</v>
      </c>
      <c r="I227" s="10">
        <f>SUM(H227-H225)</f>
        <v>-653836</v>
      </c>
      <c r="J227" s="10">
        <v>30916892</v>
      </c>
      <c r="K227" s="10">
        <f>SUM(J227-J225)</f>
        <v>1160889</v>
      </c>
      <c r="L227" s="13">
        <f t="shared" ref="L227:L304" si="77">SUM(J227/C227)</f>
        <v>0.66854294128134639</v>
      </c>
      <c r="M227" s="10">
        <v>9140982</v>
      </c>
      <c r="N227" s="10">
        <f>SUM(M227-M225)</f>
        <v>87762</v>
      </c>
      <c r="O227" s="10">
        <v>230626</v>
      </c>
      <c r="P227" s="10">
        <f>SUM(O227-O225)</f>
        <v>808</v>
      </c>
      <c r="Q227" s="13">
        <f t="shared" ref="Q227:Q304" si="78">SUM(O227/M227)</f>
        <v>2.5229893243417394E-2</v>
      </c>
      <c r="R227" s="3">
        <v>107942</v>
      </c>
      <c r="S227" s="3">
        <f>SUM(R227-R225)</f>
        <v>3015</v>
      </c>
      <c r="T227" s="10">
        <v>2285</v>
      </c>
      <c r="U227" s="10">
        <f>SUM(T227-T225)</f>
        <v>7</v>
      </c>
      <c r="V227" s="5">
        <f t="shared" si="50"/>
        <v>2.1168775824053659E-2</v>
      </c>
    </row>
    <row r="228" spans="1:22" ht="17.25" x14ac:dyDescent="0.3">
      <c r="A228" s="8">
        <v>44137</v>
      </c>
      <c r="B228" s="7" t="s">
        <v>120</v>
      </c>
      <c r="C228" s="10">
        <v>46898189</v>
      </c>
      <c r="D228" s="10">
        <f t="shared" ref="D228:D256" si="79">SUM(C228-C227)</f>
        <v>653004</v>
      </c>
      <c r="E228" s="10">
        <v>1205048</v>
      </c>
      <c r="F228" s="10">
        <f>SUM(E228-E227)</f>
        <v>7429</v>
      </c>
      <c r="G228" s="13">
        <f t="shared" si="76"/>
        <v>2.5694979394620121E-2</v>
      </c>
      <c r="H228" s="10">
        <f t="shared" si="45"/>
        <v>14422186</v>
      </c>
      <c r="I228" s="10">
        <f t="shared" ref="I228:I256" si="80">SUM(H228-H227)</f>
        <v>291512</v>
      </c>
      <c r="J228" s="10">
        <v>31270955</v>
      </c>
      <c r="K228" s="10">
        <f>SUM(J228-J227)</f>
        <v>354063</v>
      </c>
      <c r="L228" s="13">
        <f t="shared" si="77"/>
        <v>0.66678384958532189</v>
      </c>
      <c r="M228" s="10">
        <v>9284261</v>
      </c>
      <c r="N228" s="10">
        <f>SUM(M228-M227)</f>
        <v>143279</v>
      </c>
      <c r="O228" s="10">
        <v>231507</v>
      </c>
      <c r="P228" s="10">
        <f>SUM(O228-O227)</f>
        <v>881</v>
      </c>
      <c r="Q228" s="13">
        <f t="shared" si="78"/>
        <v>2.4935425662850279E-2</v>
      </c>
      <c r="R228" s="10">
        <v>112147</v>
      </c>
      <c r="S228" s="10">
        <f>SUM(R228-R227)</f>
        <v>4205</v>
      </c>
      <c r="T228" s="10">
        <v>2292</v>
      </c>
      <c r="U228" s="10">
        <f t="shared" ref="U228:U256" si="81">SUM(T228-T227)</f>
        <v>7</v>
      </c>
      <c r="V228" s="5">
        <f t="shared" si="50"/>
        <v>2.0437461546006581E-2</v>
      </c>
    </row>
    <row r="229" spans="1:22" ht="17.25" x14ac:dyDescent="0.3">
      <c r="A229" s="8">
        <v>44138</v>
      </c>
      <c r="B229" s="7" t="s">
        <v>121</v>
      </c>
      <c r="C229" s="10">
        <f>SUM(C228+D228)</f>
        <v>47551193</v>
      </c>
      <c r="D229" s="10">
        <f t="shared" si="79"/>
        <v>653004</v>
      </c>
      <c r="E229" s="10">
        <f>SUM(E228+F228)</f>
        <v>1212477</v>
      </c>
      <c r="F229" s="10">
        <v>8149</v>
      </c>
      <c r="G229" s="13">
        <f t="shared" si="76"/>
        <v>2.5498350798475233E-2</v>
      </c>
      <c r="H229" s="10">
        <f t="shared" si="45"/>
        <v>14835062</v>
      </c>
      <c r="I229" s="10">
        <f t="shared" si="80"/>
        <v>412876</v>
      </c>
      <c r="J229" s="10">
        <f>SUM(J228+K229)</f>
        <v>31503654</v>
      </c>
      <c r="K229" s="10">
        <v>232699</v>
      </c>
      <c r="L229" s="13">
        <f t="shared" si="77"/>
        <v>0.6625207910135924</v>
      </c>
      <c r="M229" s="10">
        <f>SUM(M228+N229)</f>
        <v>9369482</v>
      </c>
      <c r="N229" s="10">
        <v>85221</v>
      </c>
      <c r="O229" s="10">
        <f>SUM(O228+P229)</f>
        <v>232432</v>
      </c>
      <c r="P229" s="10">
        <v>925</v>
      </c>
      <c r="Q229" s="13">
        <f t="shared" si="78"/>
        <v>2.4807347940900042E-2</v>
      </c>
      <c r="R229" s="10">
        <f>SUM(R228+S229)</f>
        <v>113810</v>
      </c>
      <c r="S229" s="3">
        <v>1663</v>
      </c>
      <c r="T229" s="10">
        <v>2300</v>
      </c>
      <c r="U229" s="10">
        <f t="shared" si="81"/>
        <v>8</v>
      </c>
      <c r="V229" s="5">
        <f t="shared" si="50"/>
        <v>2.0209120463931113E-2</v>
      </c>
    </row>
    <row r="230" spans="1:22" ht="17.25" x14ac:dyDescent="0.3">
      <c r="A230" s="8">
        <v>44139</v>
      </c>
      <c r="B230" s="7" t="s">
        <v>122</v>
      </c>
      <c r="C230" s="10">
        <v>47902287</v>
      </c>
      <c r="D230" s="10">
        <f t="shared" si="79"/>
        <v>351094</v>
      </c>
      <c r="E230" s="10">
        <v>1221346</v>
      </c>
      <c r="F230" s="10">
        <v>8149</v>
      </c>
      <c r="G230" s="13">
        <f t="shared" si="76"/>
        <v>2.5496611466588225E-2</v>
      </c>
      <c r="H230" s="10">
        <f t="shared" si="45"/>
        <v>14944588</v>
      </c>
      <c r="I230" s="10">
        <f t="shared" si="80"/>
        <v>109526</v>
      </c>
      <c r="J230" s="10">
        <v>31736353</v>
      </c>
      <c r="K230" s="10">
        <f t="shared" ref="K230:K256" si="82">SUM(J230-J229)</f>
        <v>232699</v>
      </c>
      <c r="L230" s="13">
        <f t="shared" si="77"/>
        <v>0.66252271003261287</v>
      </c>
      <c r="M230" s="10">
        <v>9454704</v>
      </c>
      <c r="N230" s="10">
        <v>85221</v>
      </c>
      <c r="O230" s="10">
        <v>233356</v>
      </c>
      <c r="P230" s="10">
        <v>924</v>
      </c>
      <c r="Q230" s="13">
        <f t="shared" si="78"/>
        <v>2.4681470726106287E-2</v>
      </c>
      <c r="R230" s="10">
        <f>SUM(R229+S230)</f>
        <v>115473</v>
      </c>
      <c r="S230" s="3">
        <v>1663</v>
      </c>
      <c r="T230" s="10">
        <v>2311</v>
      </c>
      <c r="U230" s="10">
        <f t="shared" si="81"/>
        <v>11</v>
      </c>
      <c r="V230" s="5">
        <f t="shared" si="50"/>
        <v>2.0013336450945243E-2</v>
      </c>
    </row>
    <row r="231" spans="1:22" ht="17.25" x14ac:dyDescent="0.3">
      <c r="A231" s="8">
        <v>44140</v>
      </c>
      <c r="B231" s="7" t="s">
        <v>45</v>
      </c>
      <c r="C231" s="10">
        <v>48252129</v>
      </c>
      <c r="D231" s="10">
        <f t="shared" si="79"/>
        <v>349842</v>
      </c>
      <c r="E231" s="10">
        <v>1227544</v>
      </c>
      <c r="F231" s="10">
        <f t="shared" ref="F231:F256" si="83">SUM(E231-E230)</f>
        <v>6198</v>
      </c>
      <c r="G231" s="13">
        <f t="shared" si="76"/>
        <v>2.5440203892350532E-2</v>
      </c>
      <c r="H231" s="10">
        <f t="shared" si="45"/>
        <v>15019007</v>
      </c>
      <c r="I231" s="10">
        <f t="shared" si="80"/>
        <v>74419</v>
      </c>
      <c r="J231" s="10">
        <v>32005578</v>
      </c>
      <c r="K231" s="10">
        <f t="shared" si="82"/>
        <v>269225</v>
      </c>
      <c r="L231" s="13">
        <f t="shared" si="77"/>
        <v>0.66329877382197999</v>
      </c>
      <c r="M231" s="10">
        <v>9492599</v>
      </c>
      <c r="N231" s="10">
        <f t="shared" ref="N231:N256" si="84">SUM(M231-M230)</f>
        <v>37895</v>
      </c>
      <c r="O231" s="10">
        <v>233767</v>
      </c>
      <c r="P231" s="10">
        <f t="shared" ref="P231:P256" si="85">SUM(O231-O230)</f>
        <v>411</v>
      </c>
      <c r="Q231" s="13">
        <f t="shared" si="78"/>
        <v>2.4626237766917154E-2</v>
      </c>
      <c r="R231" s="3">
        <v>118356</v>
      </c>
      <c r="S231" s="10">
        <f t="shared" ref="S231:S256" si="86">SUM(R231-R230)</f>
        <v>2883</v>
      </c>
      <c r="T231" s="10">
        <v>2333</v>
      </c>
      <c r="U231" s="10">
        <f t="shared" si="81"/>
        <v>22</v>
      </c>
      <c r="V231" s="5">
        <f t="shared" si="50"/>
        <v>1.9711717192199805E-2</v>
      </c>
    </row>
    <row r="232" spans="1:22" ht="17.25" x14ac:dyDescent="0.3">
      <c r="A232" s="8">
        <v>44141</v>
      </c>
      <c r="B232" s="7" t="s">
        <v>61</v>
      </c>
      <c r="C232" s="10">
        <v>48813769</v>
      </c>
      <c r="D232" s="10">
        <f t="shared" si="79"/>
        <v>561640</v>
      </c>
      <c r="E232" s="10">
        <v>1235678</v>
      </c>
      <c r="F232" s="10">
        <f t="shared" si="83"/>
        <v>8134</v>
      </c>
      <c r="G232" s="13">
        <f t="shared" si="76"/>
        <v>2.5314128069070019E-2</v>
      </c>
      <c r="H232" s="10">
        <f t="shared" si="45"/>
        <v>15305691</v>
      </c>
      <c r="I232" s="10">
        <f t="shared" si="80"/>
        <v>286684</v>
      </c>
      <c r="J232" s="10">
        <v>32272400</v>
      </c>
      <c r="K232" s="10">
        <f t="shared" si="82"/>
        <v>266822</v>
      </c>
      <c r="L232" s="13">
        <f t="shared" si="77"/>
        <v>0.6611331323340347</v>
      </c>
      <c r="M232" s="10">
        <v>9611004</v>
      </c>
      <c r="N232" s="10">
        <f t="shared" si="84"/>
        <v>118405</v>
      </c>
      <c r="O232" s="10">
        <v>234944</v>
      </c>
      <c r="P232" s="10">
        <f t="shared" si="85"/>
        <v>1177</v>
      </c>
      <c r="Q232" s="13">
        <f t="shared" si="78"/>
        <v>2.4445312893429241E-2</v>
      </c>
      <c r="R232" s="3">
        <v>122170</v>
      </c>
      <c r="S232" s="10">
        <f t="shared" si="86"/>
        <v>3814</v>
      </c>
      <c r="T232" s="10">
        <v>2353</v>
      </c>
      <c r="U232" s="10">
        <f t="shared" si="81"/>
        <v>20</v>
      </c>
      <c r="V232" s="5">
        <f t="shared" si="50"/>
        <v>1.9260047474830153E-2</v>
      </c>
    </row>
    <row r="233" spans="1:22" ht="17.25" x14ac:dyDescent="0.3">
      <c r="A233" s="8">
        <v>44142</v>
      </c>
      <c r="B233" s="7" t="s">
        <v>124</v>
      </c>
      <c r="C233" s="10">
        <v>49432933</v>
      </c>
      <c r="D233" s="10">
        <f t="shared" si="79"/>
        <v>619164</v>
      </c>
      <c r="E233" s="10">
        <v>1244666</v>
      </c>
      <c r="F233" s="10">
        <f t="shared" si="83"/>
        <v>8988</v>
      </c>
      <c r="G233" s="13">
        <f t="shared" si="76"/>
        <v>2.5178882264582602E-2</v>
      </c>
      <c r="H233" s="10">
        <f t="shared" si="45"/>
        <v>15641686</v>
      </c>
      <c r="I233" s="10">
        <f t="shared" si="80"/>
        <v>335995</v>
      </c>
      <c r="J233" s="10">
        <v>32546581</v>
      </c>
      <c r="K233" s="10">
        <f t="shared" si="82"/>
        <v>274181</v>
      </c>
      <c r="L233" s="13">
        <f t="shared" si="77"/>
        <v>0.6583987440114063</v>
      </c>
      <c r="M233" s="10">
        <v>9740112</v>
      </c>
      <c r="N233" s="10">
        <f t="shared" si="84"/>
        <v>129108</v>
      </c>
      <c r="O233" s="10">
        <v>236099</v>
      </c>
      <c r="P233" s="10">
        <f t="shared" si="85"/>
        <v>1155</v>
      </c>
      <c r="Q233" s="13">
        <f t="shared" si="78"/>
        <v>2.4239865003605709E-2</v>
      </c>
      <c r="R233" s="3">
        <v>125397</v>
      </c>
      <c r="S233" s="10">
        <f t="shared" si="86"/>
        <v>3227</v>
      </c>
      <c r="T233" s="10">
        <v>2375</v>
      </c>
      <c r="U233" s="10">
        <f t="shared" si="81"/>
        <v>22</v>
      </c>
      <c r="V233" s="5">
        <f t="shared" si="50"/>
        <v>1.8939847045782596E-2</v>
      </c>
    </row>
    <row r="234" spans="1:22" ht="17.25" x14ac:dyDescent="0.3">
      <c r="A234" s="8">
        <v>44173</v>
      </c>
      <c r="B234" s="7" t="s">
        <v>124</v>
      </c>
      <c r="C234" s="10">
        <f>SUM(C233+C235)/2</f>
        <v>49978217.5</v>
      </c>
      <c r="D234" s="10">
        <f t="shared" si="79"/>
        <v>545284.5</v>
      </c>
      <c r="E234" s="10">
        <f>SUM(E233+E235)/2</f>
        <v>1251387.5</v>
      </c>
      <c r="F234" s="10">
        <f t="shared" si="83"/>
        <v>6721.5</v>
      </c>
      <c r="G234" s="13">
        <f t="shared" si="76"/>
        <v>2.5038658091397516E-2</v>
      </c>
      <c r="H234" s="10">
        <f t="shared" si="45"/>
        <v>15908433</v>
      </c>
      <c r="I234" s="10">
        <f t="shared" si="80"/>
        <v>266747</v>
      </c>
      <c r="J234" s="10">
        <f>SUM(J233+J235)/2</f>
        <v>32818397</v>
      </c>
      <c r="K234" s="10">
        <f t="shared" si="82"/>
        <v>271816</v>
      </c>
      <c r="L234" s="13">
        <f t="shared" si="77"/>
        <v>0.65665401132003154</v>
      </c>
      <c r="M234" s="10">
        <f>SUM(M233+M235)/2</f>
        <v>9856889</v>
      </c>
      <c r="N234" s="10">
        <f t="shared" si="84"/>
        <v>116777</v>
      </c>
      <c r="O234" s="10">
        <f>SUM(O233+O235)/2</f>
        <v>236841.5</v>
      </c>
      <c r="P234" s="10">
        <f t="shared" si="85"/>
        <v>742.5</v>
      </c>
      <c r="Q234" s="13">
        <f t="shared" si="78"/>
        <v>2.4028017359229673E-2</v>
      </c>
      <c r="R234" s="10">
        <f>SUM(R233+R235)/2</f>
        <v>128190.5</v>
      </c>
      <c r="S234" s="10">
        <f t="shared" si="86"/>
        <v>2793.5</v>
      </c>
      <c r="T234" s="10">
        <v>2385</v>
      </c>
      <c r="U234" s="10">
        <f t="shared" si="81"/>
        <v>10</v>
      </c>
      <c r="V234" s="5">
        <f t="shared" si="50"/>
        <v>1.8605122844516559E-2</v>
      </c>
    </row>
    <row r="235" spans="1:22" ht="17.25" x14ac:dyDescent="0.3">
      <c r="A235" s="8">
        <v>44174</v>
      </c>
      <c r="B235" s="7" t="s">
        <v>37</v>
      </c>
      <c r="C235" s="10">
        <v>50523502</v>
      </c>
      <c r="D235" s="10">
        <f t="shared" si="79"/>
        <v>545284.5</v>
      </c>
      <c r="E235" s="10">
        <v>1258109</v>
      </c>
      <c r="F235" s="10">
        <f t="shared" si="83"/>
        <v>6721.5</v>
      </c>
      <c r="G235" s="13">
        <f t="shared" si="76"/>
        <v>2.490146071030468E-2</v>
      </c>
      <c r="H235" s="10">
        <f t="shared" si="45"/>
        <v>16175180</v>
      </c>
      <c r="I235" s="10">
        <f t="shared" si="80"/>
        <v>266747</v>
      </c>
      <c r="J235" s="10">
        <v>33090213</v>
      </c>
      <c r="K235" s="10">
        <f t="shared" si="82"/>
        <v>271816</v>
      </c>
      <c r="L235" s="13">
        <f t="shared" si="77"/>
        <v>0.65494693934715764</v>
      </c>
      <c r="M235" s="10">
        <v>9973666</v>
      </c>
      <c r="N235" s="10">
        <f t="shared" si="84"/>
        <v>116777</v>
      </c>
      <c r="O235" s="10">
        <v>237584</v>
      </c>
      <c r="P235" s="10">
        <f t="shared" si="85"/>
        <v>742.5</v>
      </c>
      <c r="Q235" s="13">
        <f t="shared" si="78"/>
        <v>2.3821130565230476E-2</v>
      </c>
      <c r="R235" s="3">
        <v>130984</v>
      </c>
      <c r="S235" s="10">
        <f t="shared" si="86"/>
        <v>2793.5</v>
      </c>
      <c r="T235" s="10">
        <v>2400</v>
      </c>
      <c r="U235" s="10">
        <f t="shared" si="81"/>
        <v>15</v>
      </c>
      <c r="V235" s="5">
        <f t="shared" si="50"/>
        <v>1.8322848592194466E-2</v>
      </c>
    </row>
    <row r="236" spans="1:22" ht="17.25" x14ac:dyDescent="0.3">
      <c r="A236" s="8">
        <v>44145</v>
      </c>
      <c r="B236" s="7" t="s">
        <v>85</v>
      </c>
      <c r="C236" s="10">
        <v>50913451</v>
      </c>
      <c r="D236" s="10">
        <f t="shared" si="79"/>
        <v>389949</v>
      </c>
      <c r="E236" s="10">
        <v>1263089</v>
      </c>
      <c r="F236" s="10">
        <f t="shared" si="83"/>
        <v>4980</v>
      </c>
      <c r="G236" s="13">
        <f t="shared" si="76"/>
        <v>2.4808552066132777E-2</v>
      </c>
      <c r="H236" s="10">
        <f t="shared" si="45"/>
        <v>16360958</v>
      </c>
      <c r="I236" s="10">
        <f t="shared" si="80"/>
        <v>185778</v>
      </c>
      <c r="J236" s="10">
        <v>33289404</v>
      </c>
      <c r="K236" s="10">
        <f t="shared" si="82"/>
        <v>199191</v>
      </c>
      <c r="L236" s="13">
        <f t="shared" si="77"/>
        <v>0.65384300899186742</v>
      </c>
      <c r="M236" s="10">
        <v>10110552</v>
      </c>
      <c r="N236" s="10">
        <f t="shared" si="84"/>
        <v>136886</v>
      </c>
      <c r="O236" s="10">
        <v>238251</v>
      </c>
      <c r="P236" s="10">
        <f t="shared" si="85"/>
        <v>667</v>
      </c>
      <c r="Q236" s="13">
        <f t="shared" si="78"/>
        <v>2.3564588758358596E-2</v>
      </c>
      <c r="R236" s="3">
        <v>135747</v>
      </c>
      <c r="S236" s="10">
        <f t="shared" si="86"/>
        <v>4763</v>
      </c>
      <c r="T236" s="10">
        <v>2408</v>
      </c>
      <c r="U236" s="10">
        <f t="shared" si="81"/>
        <v>8</v>
      </c>
      <c r="V236" s="5">
        <f t="shared" si="50"/>
        <v>1.7738881890575851E-2</v>
      </c>
    </row>
    <row r="237" spans="1:22" ht="17.25" x14ac:dyDescent="0.3">
      <c r="A237" s="8">
        <v>44146</v>
      </c>
      <c r="B237" s="7" t="s">
        <v>101</v>
      </c>
      <c r="C237" s="10">
        <v>51621135</v>
      </c>
      <c r="D237" s="10">
        <f t="shared" si="79"/>
        <v>707684</v>
      </c>
      <c r="E237" s="10">
        <v>1274923</v>
      </c>
      <c r="F237" s="10">
        <f t="shared" si="83"/>
        <v>11834</v>
      </c>
      <c r="G237" s="13">
        <f t="shared" si="76"/>
        <v>2.4697694074336026E-2</v>
      </c>
      <c r="H237" s="10">
        <f t="shared" si="45"/>
        <v>16711193</v>
      </c>
      <c r="I237" s="10">
        <f t="shared" si="80"/>
        <v>350235</v>
      </c>
      <c r="J237" s="10">
        <v>33635019</v>
      </c>
      <c r="K237" s="10">
        <f t="shared" si="82"/>
        <v>345615</v>
      </c>
      <c r="L237" s="13">
        <f t="shared" si="77"/>
        <v>0.65157457308910394</v>
      </c>
      <c r="M237" s="10">
        <v>10262088</v>
      </c>
      <c r="N237" s="10">
        <f t="shared" si="84"/>
        <v>151536</v>
      </c>
      <c r="O237" s="10">
        <v>239732</v>
      </c>
      <c r="P237" s="10">
        <f t="shared" si="85"/>
        <v>1481</v>
      </c>
      <c r="Q237" s="13">
        <f t="shared" si="78"/>
        <v>2.3360937852023877E-2</v>
      </c>
      <c r="R237" s="3">
        <v>139246</v>
      </c>
      <c r="S237" s="10">
        <f t="shared" si="86"/>
        <v>3499</v>
      </c>
      <c r="T237" s="10">
        <v>2427</v>
      </c>
      <c r="U237" s="10">
        <f t="shared" si="81"/>
        <v>19</v>
      </c>
      <c r="V237" s="5">
        <f t="shared" si="50"/>
        <v>1.742958505091708E-2</v>
      </c>
    </row>
    <row r="238" spans="1:22" ht="17.25" x14ac:dyDescent="0.3">
      <c r="A238" s="8">
        <v>44147</v>
      </c>
      <c r="B238" s="7" t="s">
        <v>125</v>
      </c>
      <c r="C238" s="10">
        <v>52289705</v>
      </c>
      <c r="D238" s="10">
        <f t="shared" si="79"/>
        <v>668570</v>
      </c>
      <c r="E238" s="10">
        <v>1286926</v>
      </c>
      <c r="F238" s="10">
        <f t="shared" si="83"/>
        <v>12003</v>
      </c>
      <c r="G238" s="13">
        <f t="shared" si="76"/>
        <v>2.46114603247427E-2</v>
      </c>
      <c r="H238" s="10">
        <f t="shared" si="45"/>
        <v>16993439</v>
      </c>
      <c r="I238" s="10">
        <f t="shared" si="80"/>
        <v>282246</v>
      </c>
      <c r="J238" s="10">
        <v>34009340</v>
      </c>
      <c r="K238" s="10">
        <f t="shared" si="82"/>
        <v>374321</v>
      </c>
      <c r="L238" s="13">
        <f t="shared" si="77"/>
        <v>0.65040221588551705</v>
      </c>
      <c r="M238" s="10">
        <v>10403737</v>
      </c>
      <c r="N238" s="10">
        <f t="shared" si="84"/>
        <v>141649</v>
      </c>
      <c r="O238" s="10">
        <v>241809</v>
      </c>
      <c r="P238" s="10">
        <f t="shared" si="85"/>
        <v>2077</v>
      </c>
      <c r="Q238" s="13">
        <f t="shared" si="78"/>
        <v>2.3242513723674484E-2</v>
      </c>
      <c r="R238" s="3">
        <v>143553</v>
      </c>
      <c r="S238" s="10">
        <f t="shared" si="86"/>
        <v>4307</v>
      </c>
      <c r="T238" s="10">
        <v>2443</v>
      </c>
      <c r="U238" s="10">
        <f t="shared" si="81"/>
        <v>16</v>
      </c>
      <c r="V238" s="5">
        <f t="shared" ref="V238:V256" si="87">SUM(T238/R238)</f>
        <v>1.7018104811463361E-2</v>
      </c>
    </row>
    <row r="239" spans="1:22" ht="17.25" x14ac:dyDescent="0.3">
      <c r="A239" s="8">
        <v>44148</v>
      </c>
      <c r="B239" s="7" t="s">
        <v>55</v>
      </c>
      <c r="C239" s="10">
        <v>52884832</v>
      </c>
      <c r="D239" s="10">
        <f t="shared" si="79"/>
        <v>595127</v>
      </c>
      <c r="E239" s="10">
        <v>1295613</v>
      </c>
      <c r="F239" s="10">
        <f t="shared" si="83"/>
        <v>8687</v>
      </c>
      <c r="G239" s="13">
        <f t="shared" si="76"/>
        <v>2.4498763653064078E-2</v>
      </c>
      <c r="H239" s="10">
        <f t="shared" si="45"/>
        <v>17350696</v>
      </c>
      <c r="I239" s="10">
        <f t="shared" si="80"/>
        <v>357257</v>
      </c>
      <c r="J239" s="10">
        <v>34238523</v>
      </c>
      <c r="K239" s="10">
        <f t="shared" si="82"/>
        <v>229183</v>
      </c>
      <c r="L239" s="13">
        <f t="shared" si="77"/>
        <v>0.64741669218122888</v>
      </c>
      <c r="M239" s="10">
        <v>10557551</v>
      </c>
      <c r="N239" s="10">
        <f t="shared" si="84"/>
        <v>153814</v>
      </c>
      <c r="O239" s="10">
        <v>242436</v>
      </c>
      <c r="P239" s="10">
        <f t="shared" si="85"/>
        <v>627</v>
      </c>
      <c r="Q239" s="13">
        <f t="shared" si="78"/>
        <v>2.2963280025831749E-2</v>
      </c>
      <c r="R239" s="3">
        <v>149262</v>
      </c>
      <c r="S239" s="10">
        <f t="shared" si="86"/>
        <v>5709</v>
      </c>
      <c r="T239" s="10">
        <v>2468</v>
      </c>
      <c r="U239" s="10">
        <f t="shared" si="81"/>
        <v>25</v>
      </c>
      <c r="V239" s="5">
        <f t="shared" si="87"/>
        <v>1.6534683978507592E-2</v>
      </c>
    </row>
    <row r="240" spans="1:22" ht="17.25" x14ac:dyDescent="0.3">
      <c r="A240" s="8">
        <v>44149</v>
      </c>
      <c r="B240" s="7" t="s">
        <v>101</v>
      </c>
      <c r="C240" s="10">
        <v>53497593</v>
      </c>
      <c r="D240" s="10">
        <f t="shared" si="79"/>
        <v>612761</v>
      </c>
      <c r="E240" s="10">
        <v>1305014</v>
      </c>
      <c r="F240" s="10">
        <f t="shared" si="83"/>
        <v>9401</v>
      </c>
      <c r="G240" s="13">
        <f t="shared" si="76"/>
        <v>2.4393882543463218E-2</v>
      </c>
      <c r="H240" s="10">
        <f t="shared" si="45"/>
        <v>17656121</v>
      </c>
      <c r="I240" s="10">
        <f t="shared" si="80"/>
        <v>305425</v>
      </c>
      <c r="J240" s="10">
        <v>34536458</v>
      </c>
      <c r="K240" s="10">
        <f t="shared" si="82"/>
        <v>297935</v>
      </c>
      <c r="L240" s="13">
        <f t="shared" si="77"/>
        <v>0.64557031565887457</v>
      </c>
      <c r="M240" s="10">
        <v>10746996</v>
      </c>
      <c r="N240" s="10">
        <f t="shared" si="84"/>
        <v>189445</v>
      </c>
      <c r="O240" s="10">
        <v>244366</v>
      </c>
      <c r="P240" s="10">
        <f t="shared" si="85"/>
        <v>1930</v>
      </c>
      <c r="Q240" s="13">
        <f t="shared" si="78"/>
        <v>2.2738074900186062E-2</v>
      </c>
      <c r="R240" s="3">
        <v>155761</v>
      </c>
      <c r="S240" s="10">
        <f t="shared" si="86"/>
        <v>6499</v>
      </c>
      <c r="T240" s="10">
        <v>2504</v>
      </c>
      <c r="U240" s="10">
        <f t="shared" si="81"/>
        <v>36</v>
      </c>
      <c r="V240" s="5">
        <f t="shared" si="87"/>
        <v>1.6075911171602647E-2</v>
      </c>
    </row>
    <row r="241" spans="1:22" ht="17.25" x14ac:dyDescent="0.3">
      <c r="A241" s="8">
        <v>44119</v>
      </c>
      <c r="B241" s="7" t="s">
        <v>61</v>
      </c>
      <c r="C241" s="10">
        <v>54052111</v>
      </c>
      <c r="D241" s="10">
        <f t="shared" si="79"/>
        <v>554518</v>
      </c>
      <c r="E241" s="10">
        <v>1313263</v>
      </c>
      <c r="F241" s="10">
        <f t="shared" si="83"/>
        <v>8249</v>
      </c>
      <c r="G241" s="13">
        <f t="shared" si="76"/>
        <v>2.4296238864750352E-2</v>
      </c>
      <c r="H241" s="10">
        <f t="shared" si="45"/>
        <v>17924338</v>
      </c>
      <c r="I241" s="10">
        <f t="shared" si="80"/>
        <v>268217</v>
      </c>
      <c r="J241" s="10">
        <v>34814510</v>
      </c>
      <c r="K241" s="10">
        <f t="shared" si="82"/>
        <v>278052</v>
      </c>
      <c r="L241" s="13">
        <f t="shared" si="77"/>
        <v>0.64409158783826226</v>
      </c>
      <c r="M241" s="10">
        <v>10906725</v>
      </c>
      <c r="N241" s="10">
        <f t="shared" si="84"/>
        <v>159729</v>
      </c>
      <c r="O241" s="10">
        <v>245615</v>
      </c>
      <c r="P241" s="10">
        <f t="shared" si="85"/>
        <v>1249</v>
      </c>
      <c r="Q241" s="13">
        <f t="shared" si="78"/>
        <v>2.2519592269906869E-2</v>
      </c>
      <c r="R241" s="3">
        <v>160459</v>
      </c>
      <c r="S241" s="10">
        <f t="shared" si="86"/>
        <v>4698</v>
      </c>
      <c r="T241" s="10">
        <v>2525</v>
      </c>
      <c r="U241" s="10">
        <f t="shared" si="81"/>
        <v>21</v>
      </c>
      <c r="V241" s="5">
        <f t="shared" si="87"/>
        <v>1.5736107042920621E-2</v>
      </c>
    </row>
    <row r="242" spans="1:22" ht="17.25" x14ac:dyDescent="0.3">
      <c r="A242" s="8">
        <v>44151</v>
      </c>
      <c r="B242" s="7" t="s">
        <v>106</v>
      </c>
      <c r="C242" s="10">
        <v>54506165</v>
      </c>
      <c r="D242" s="10">
        <f t="shared" si="79"/>
        <v>454054</v>
      </c>
      <c r="E242" s="10">
        <v>1319098</v>
      </c>
      <c r="F242" s="10">
        <f t="shared" si="83"/>
        <v>5835</v>
      </c>
      <c r="G242" s="13">
        <f t="shared" si="76"/>
        <v>2.4200895439992889E-2</v>
      </c>
      <c r="H242" s="10">
        <f t="shared" si="45"/>
        <v>18140422</v>
      </c>
      <c r="I242" s="10">
        <f t="shared" si="80"/>
        <v>216084</v>
      </c>
      <c r="J242" s="10">
        <v>35046645</v>
      </c>
      <c r="K242" s="10">
        <f t="shared" si="82"/>
        <v>232135</v>
      </c>
      <c r="L242" s="13">
        <f t="shared" si="77"/>
        <v>0.64298497243385222</v>
      </c>
      <c r="M242" s="10">
        <v>11041979</v>
      </c>
      <c r="N242" s="10">
        <f t="shared" si="84"/>
        <v>135254</v>
      </c>
      <c r="O242" s="10">
        <v>246236</v>
      </c>
      <c r="P242" s="10">
        <f t="shared" si="85"/>
        <v>621</v>
      </c>
      <c r="Q242" s="13">
        <f t="shared" si="78"/>
        <v>2.2299988072790211E-2</v>
      </c>
      <c r="R242" s="3">
        <v>164408</v>
      </c>
      <c r="S242" s="10">
        <f t="shared" si="86"/>
        <v>3949</v>
      </c>
      <c r="T242" s="10">
        <v>2546</v>
      </c>
      <c r="U242" s="10">
        <f t="shared" si="81"/>
        <v>21</v>
      </c>
      <c r="V242" s="5">
        <f t="shared" si="87"/>
        <v>1.548586443482069E-2</v>
      </c>
    </row>
    <row r="243" spans="1:22" ht="17.25" x14ac:dyDescent="0.3">
      <c r="A243" s="8">
        <v>44152</v>
      </c>
      <c r="B243" s="7" t="s">
        <v>127</v>
      </c>
      <c r="C243" s="10">
        <v>55192409</v>
      </c>
      <c r="D243" s="10">
        <f t="shared" si="79"/>
        <v>686244</v>
      </c>
      <c r="E243" s="10">
        <v>1329875</v>
      </c>
      <c r="F243" s="10">
        <f t="shared" si="83"/>
        <v>10777</v>
      </c>
      <c r="G243" s="13">
        <f t="shared" si="76"/>
        <v>2.4095251939446963E-2</v>
      </c>
      <c r="H243" s="10">
        <f t="shared" si="45"/>
        <v>18383401</v>
      </c>
      <c r="I243" s="10">
        <f t="shared" si="80"/>
        <v>242979</v>
      </c>
      <c r="J243" s="10">
        <v>35479133</v>
      </c>
      <c r="K243" s="10">
        <f t="shared" si="82"/>
        <v>432488</v>
      </c>
      <c r="L243" s="13">
        <f t="shared" si="77"/>
        <v>0.64282631693064896</v>
      </c>
      <c r="M243" s="10">
        <v>11201088</v>
      </c>
      <c r="N243" s="10">
        <f t="shared" si="84"/>
        <v>159109</v>
      </c>
      <c r="O243" s="10">
        <v>247012</v>
      </c>
      <c r="P243" s="10">
        <f t="shared" si="85"/>
        <v>776</v>
      </c>
      <c r="Q243" s="13">
        <f t="shared" si="78"/>
        <v>2.2052500614226048E-2</v>
      </c>
      <c r="R243" s="3">
        <v>168890</v>
      </c>
      <c r="S243" s="10">
        <f t="shared" si="86"/>
        <v>4482</v>
      </c>
      <c r="T243" s="10">
        <v>2578</v>
      </c>
      <c r="U243" s="10">
        <f t="shared" si="81"/>
        <v>32</v>
      </c>
      <c r="V243" s="5">
        <f t="shared" si="87"/>
        <v>1.5264373260702232E-2</v>
      </c>
    </row>
    <row r="244" spans="1:22" ht="17.25" x14ac:dyDescent="0.3">
      <c r="A244" s="8">
        <v>44153</v>
      </c>
      <c r="B244" s="7" t="s">
        <v>126</v>
      </c>
      <c r="C244" s="10">
        <v>55793403</v>
      </c>
      <c r="D244" s="10">
        <f t="shared" si="79"/>
        <v>600994</v>
      </c>
      <c r="E244" s="10">
        <v>1341455</v>
      </c>
      <c r="F244" s="10">
        <f t="shared" si="83"/>
        <v>11580</v>
      </c>
      <c r="G244" s="13">
        <f t="shared" si="76"/>
        <v>2.4043254719558871E-2</v>
      </c>
      <c r="H244" s="10">
        <f t="shared" si="45"/>
        <v>18550386</v>
      </c>
      <c r="I244" s="10">
        <f t="shared" si="80"/>
        <v>166985</v>
      </c>
      <c r="J244" s="10">
        <v>35901562</v>
      </c>
      <c r="K244" s="10">
        <f t="shared" si="82"/>
        <v>422429</v>
      </c>
      <c r="L244" s="13">
        <f t="shared" si="77"/>
        <v>0.64347324360193625</v>
      </c>
      <c r="M244" s="10">
        <v>11369504</v>
      </c>
      <c r="N244" s="10">
        <f t="shared" si="84"/>
        <v>168416</v>
      </c>
      <c r="O244" s="10">
        <v>248824</v>
      </c>
      <c r="P244" s="10">
        <f t="shared" si="85"/>
        <v>1812</v>
      </c>
      <c r="Q244" s="13">
        <f t="shared" si="78"/>
        <v>2.1885211527257479E-2</v>
      </c>
      <c r="R244" s="3">
        <v>173220</v>
      </c>
      <c r="S244" s="10">
        <f t="shared" si="86"/>
        <v>4330</v>
      </c>
      <c r="T244" s="10">
        <v>2608</v>
      </c>
      <c r="U244" s="10">
        <f t="shared" si="81"/>
        <v>30</v>
      </c>
      <c r="V244" s="5">
        <f t="shared" si="87"/>
        <v>1.5055998152638264E-2</v>
      </c>
    </row>
    <row r="245" spans="1:22" ht="17.25" x14ac:dyDescent="0.3">
      <c r="A245" s="8">
        <v>44154</v>
      </c>
      <c r="B245" s="7" t="s">
        <v>113</v>
      </c>
      <c r="C245" s="10">
        <v>56407020</v>
      </c>
      <c r="D245" s="10">
        <f t="shared" si="79"/>
        <v>613617</v>
      </c>
      <c r="E245" s="10">
        <v>1352338</v>
      </c>
      <c r="F245" s="10">
        <f t="shared" si="83"/>
        <v>10883</v>
      </c>
      <c r="G245" s="13">
        <f t="shared" si="76"/>
        <v>2.3974640035938789E-2</v>
      </c>
      <c r="H245" s="10">
        <f t="shared" si="45"/>
        <v>18775365</v>
      </c>
      <c r="I245" s="10">
        <f t="shared" si="80"/>
        <v>224979</v>
      </c>
      <c r="J245" s="10">
        <v>36279317</v>
      </c>
      <c r="K245" s="10">
        <f t="shared" si="82"/>
        <v>377755</v>
      </c>
      <c r="L245" s="13">
        <f t="shared" si="77"/>
        <v>0.64317024724936722</v>
      </c>
      <c r="M245" s="10">
        <v>11531743</v>
      </c>
      <c r="N245" s="10">
        <f t="shared" si="84"/>
        <v>162239</v>
      </c>
      <c r="O245" s="10">
        <v>250579</v>
      </c>
      <c r="P245" s="10">
        <f t="shared" si="85"/>
        <v>1755</v>
      </c>
      <c r="Q245" s="13">
        <f t="shared" si="78"/>
        <v>2.1729499174582716E-2</v>
      </c>
      <c r="R245" s="3">
        <v>178224</v>
      </c>
      <c r="S245" s="10">
        <f t="shared" si="86"/>
        <v>5004</v>
      </c>
      <c r="T245" s="10">
        <v>2651</v>
      </c>
      <c r="U245" s="10">
        <f t="shared" si="81"/>
        <v>43</v>
      </c>
      <c r="V245" s="5">
        <f t="shared" si="87"/>
        <v>1.4874539904838854E-2</v>
      </c>
    </row>
    <row r="246" spans="1:22" ht="17.25" x14ac:dyDescent="0.3">
      <c r="A246" s="8">
        <v>44155</v>
      </c>
      <c r="B246" s="7" t="s">
        <v>128</v>
      </c>
      <c r="C246" s="10">
        <v>57076577</v>
      </c>
      <c r="D246" s="10">
        <f t="shared" si="79"/>
        <v>669557</v>
      </c>
      <c r="E246" s="10">
        <v>1363533</v>
      </c>
      <c r="F246" s="10">
        <f t="shared" si="83"/>
        <v>11195</v>
      </c>
      <c r="G246" s="13">
        <f t="shared" si="76"/>
        <v>2.3889537033729265E-2</v>
      </c>
      <c r="H246" s="10">
        <f t="shared" si="45"/>
        <v>19069377</v>
      </c>
      <c r="I246" s="10">
        <f t="shared" si="80"/>
        <v>294012</v>
      </c>
      <c r="J246" s="10">
        <v>36643667</v>
      </c>
      <c r="K246" s="10">
        <f t="shared" si="82"/>
        <v>364350</v>
      </c>
      <c r="L246" s="13">
        <f t="shared" si="77"/>
        <v>0.64200884015872217</v>
      </c>
      <c r="M246" s="10">
        <v>11725093</v>
      </c>
      <c r="N246" s="10">
        <f t="shared" si="84"/>
        <v>193350</v>
      </c>
      <c r="O246" s="10">
        <v>252599</v>
      </c>
      <c r="P246" s="10">
        <f t="shared" si="85"/>
        <v>2020</v>
      </c>
      <c r="Q246" s="13">
        <f t="shared" si="78"/>
        <v>2.1543453855760463E-2</v>
      </c>
      <c r="R246" s="3">
        <v>184460</v>
      </c>
      <c r="S246" s="10">
        <f t="shared" si="86"/>
        <v>6236</v>
      </c>
      <c r="T246" s="10">
        <v>2730</v>
      </c>
      <c r="U246" s="10">
        <f t="shared" si="81"/>
        <v>79</v>
      </c>
      <c r="V246" s="5">
        <f t="shared" si="87"/>
        <v>1.4799956630163721E-2</v>
      </c>
    </row>
    <row r="247" spans="1:22" ht="17.25" x14ac:dyDescent="0.3">
      <c r="A247" s="8">
        <v>44156</v>
      </c>
      <c r="B247" s="7" t="s">
        <v>128</v>
      </c>
      <c r="C247" s="10">
        <v>57709397</v>
      </c>
      <c r="D247" s="10">
        <f t="shared" si="79"/>
        <v>632820</v>
      </c>
      <c r="E247" s="10">
        <v>1374824</v>
      </c>
      <c r="F247" s="10">
        <f t="shared" si="83"/>
        <v>11291</v>
      </c>
      <c r="G247" s="13">
        <f t="shared" si="76"/>
        <v>2.3823225877754362E-2</v>
      </c>
      <c r="H247" s="10">
        <f t="shared" si="45"/>
        <v>19341063</v>
      </c>
      <c r="I247" s="10">
        <f t="shared" si="80"/>
        <v>271686</v>
      </c>
      <c r="J247" s="10">
        <v>36993510</v>
      </c>
      <c r="K247" s="10">
        <f t="shared" si="82"/>
        <v>349843</v>
      </c>
      <c r="L247" s="13">
        <f t="shared" si="77"/>
        <v>0.64103095722868153</v>
      </c>
      <c r="M247" s="10">
        <v>11915859</v>
      </c>
      <c r="N247" s="10">
        <f t="shared" si="84"/>
        <v>190766</v>
      </c>
      <c r="O247" s="10">
        <v>254451</v>
      </c>
      <c r="P247" s="10">
        <f t="shared" si="85"/>
        <v>1852</v>
      </c>
      <c r="Q247" s="13">
        <f t="shared" si="78"/>
        <v>2.1353978760574457E-2</v>
      </c>
      <c r="R247" s="3">
        <v>190420</v>
      </c>
      <c r="S247" s="10">
        <f t="shared" si="86"/>
        <v>5960</v>
      </c>
      <c r="T247" s="10">
        <v>2745</v>
      </c>
      <c r="U247" s="10">
        <f t="shared" si="81"/>
        <v>15</v>
      </c>
      <c r="V247" s="5">
        <f t="shared" si="87"/>
        <v>1.4415502573259112E-2</v>
      </c>
    </row>
    <row r="248" spans="1:22" ht="17.25" x14ac:dyDescent="0.3">
      <c r="A248" s="8">
        <v>44157</v>
      </c>
      <c r="B248" s="7" t="s">
        <v>129</v>
      </c>
      <c r="C248" s="10">
        <v>58274308</v>
      </c>
      <c r="D248" s="10">
        <f t="shared" si="79"/>
        <v>564911</v>
      </c>
      <c r="E248" s="10">
        <v>1382745</v>
      </c>
      <c r="F248" s="10">
        <f t="shared" si="83"/>
        <v>7921</v>
      </c>
      <c r="G248" s="13">
        <f t="shared" si="76"/>
        <v>2.3728209694055914E-2</v>
      </c>
      <c r="H248" s="10">
        <f t="shared" si="45"/>
        <v>19557493</v>
      </c>
      <c r="I248" s="10">
        <f t="shared" si="80"/>
        <v>216430</v>
      </c>
      <c r="J248" s="10">
        <v>37334070</v>
      </c>
      <c r="K248" s="10">
        <f t="shared" si="82"/>
        <v>340560</v>
      </c>
      <c r="L248" s="13">
        <f t="shared" si="77"/>
        <v>0.64066088952956768</v>
      </c>
      <c r="M248" s="10">
        <v>12094789</v>
      </c>
      <c r="N248" s="10">
        <f t="shared" si="84"/>
        <v>178930</v>
      </c>
      <c r="O248" s="10">
        <v>255909</v>
      </c>
      <c r="P248" s="10">
        <f t="shared" si="85"/>
        <v>1458</v>
      </c>
      <c r="Q248" s="13">
        <f t="shared" si="78"/>
        <v>2.1158616326419584E-2</v>
      </c>
      <c r="R248" s="3">
        <v>195220</v>
      </c>
      <c r="S248" s="10">
        <f t="shared" si="86"/>
        <v>4800</v>
      </c>
      <c r="T248" s="10">
        <v>2787</v>
      </c>
      <c r="U248" s="10">
        <f t="shared" si="81"/>
        <v>42</v>
      </c>
      <c r="V248" s="5">
        <f t="shared" si="87"/>
        <v>1.4276201208892532E-2</v>
      </c>
    </row>
    <row r="249" spans="1:22" ht="17.25" x14ac:dyDescent="0.3">
      <c r="A249" s="8">
        <v>44158</v>
      </c>
      <c r="B249" s="7" t="s">
        <v>113</v>
      </c>
      <c r="C249" s="10">
        <v>58795765</v>
      </c>
      <c r="D249" s="10">
        <f t="shared" si="79"/>
        <v>521457</v>
      </c>
      <c r="E249" s="10">
        <v>1390343</v>
      </c>
      <c r="F249" s="10">
        <f t="shared" si="83"/>
        <v>7598</v>
      </c>
      <c r="G249" s="13">
        <f t="shared" si="76"/>
        <v>2.3646992262112757E-2</v>
      </c>
      <c r="H249" s="10">
        <f t="shared" si="45"/>
        <v>19804650</v>
      </c>
      <c r="I249" s="10">
        <f t="shared" si="80"/>
        <v>247157</v>
      </c>
      <c r="J249" s="10">
        <v>37600772</v>
      </c>
      <c r="K249" s="10">
        <f t="shared" si="82"/>
        <v>266702</v>
      </c>
      <c r="L249" s="13">
        <f t="shared" si="77"/>
        <v>0.63951497186914741</v>
      </c>
      <c r="M249" s="10">
        <v>12254135</v>
      </c>
      <c r="N249" s="10">
        <f t="shared" si="84"/>
        <v>159346</v>
      </c>
      <c r="O249" s="10">
        <v>256803</v>
      </c>
      <c r="P249" s="10">
        <f t="shared" si="85"/>
        <v>894</v>
      </c>
      <c r="Q249" s="13">
        <f t="shared" si="78"/>
        <v>2.0956436337611753E-2</v>
      </c>
      <c r="R249" s="3">
        <v>199960</v>
      </c>
      <c r="S249" s="10">
        <f t="shared" si="86"/>
        <v>4740</v>
      </c>
      <c r="T249" s="10">
        <v>2806</v>
      </c>
      <c r="U249" s="10">
        <f t="shared" si="81"/>
        <v>19</v>
      </c>
      <c r="V249" s="5">
        <f t="shared" si="87"/>
        <v>1.4032806561312262E-2</v>
      </c>
    </row>
    <row r="250" spans="1:22" ht="17.25" x14ac:dyDescent="0.3">
      <c r="A250" s="8">
        <v>44159</v>
      </c>
      <c r="B250" s="7" t="s">
        <v>130</v>
      </c>
      <c r="C250" s="10">
        <v>59365258</v>
      </c>
      <c r="D250" s="10">
        <f t="shared" si="79"/>
        <v>569493</v>
      </c>
      <c r="E250" s="10">
        <v>1399782</v>
      </c>
      <c r="F250" s="10">
        <f t="shared" si="83"/>
        <v>9439</v>
      </c>
      <c r="G250" s="13">
        <f t="shared" si="76"/>
        <v>2.3579144556231862E-2</v>
      </c>
      <c r="H250" s="10">
        <f t="shared" si="45"/>
        <v>19946961</v>
      </c>
      <c r="I250" s="10">
        <f t="shared" si="80"/>
        <v>142311</v>
      </c>
      <c r="J250" s="10">
        <v>38018515</v>
      </c>
      <c r="K250" s="10">
        <f t="shared" si="82"/>
        <v>417743</v>
      </c>
      <c r="L250" s="13">
        <f t="shared" si="77"/>
        <v>0.64041690848879995</v>
      </c>
      <c r="M250" s="10">
        <v>12428515</v>
      </c>
      <c r="N250" s="10">
        <f t="shared" si="84"/>
        <v>174380</v>
      </c>
      <c r="O250" s="10">
        <v>257929</v>
      </c>
      <c r="P250" s="10">
        <f t="shared" si="85"/>
        <v>1126</v>
      </c>
      <c r="Q250" s="13">
        <f t="shared" si="78"/>
        <v>2.075300226937812E-2</v>
      </c>
      <c r="R250" s="3">
        <v>203578</v>
      </c>
      <c r="S250" s="10">
        <f t="shared" si="86"/>
        <v>3618</v>
      </c>
      <c r="T250" s="10">
        <v>2810</v>
      </c>
      <c r="U250" s="10">
        <f t="shared" si="81"/>
        <v>4</v>
      </c>
      <c r="V250" s="5">
        <f t="shared" si="87"/>
        <v>1.3803063199363389E-2</v>
      </c>
    </row>
    <row r="251" spans="1:22" ht="17.25" x14ac:dyDescent="0.3">
      <c r="A251" s="8">
        <v>44160</v>
      </c>
      <c r="B251" s="7" t="s">
        <v>97</v>
      </c>
      <c r="C251" s="10">
        <v>59917575</v>
      </c>
      <c r="D251" s="10">
        <f t="shared" si="79"/>
        <v>552317</v>
      </c>
      <c r="E251" s="10">
        <v>1412388</v>
      </c>
      <c r="F251" s="10">
        <f t="shared" si="83"/>
        <v>12606</v>
      </c>
      <c r="G251" s="13">
        <f t="shared" si="76"/>
        <v>2.3572182285414588E-2</v>
      </c>
      <c r="H251" s="10">
        <f t="shared" si="45"/>
        <v>20125873</v>
      </c>
      <c r="I251" s="10">
        <f t="shared" si="80"/>
        <v>178912</v>
      </c>
      <c r="J251" s="10">
        <v>38379314</v>
      </c>
      <c r="K251" s="10">
        <f t="shared" si="82"/>
        <v>360799</v>
      </c>
      <c r="L251" s="13">
        <f t="shared" si="77"/>
        <v>0.64053516852108916</v>
      </c>
      <c r="M251" s="10">
        <v>12598722</v>
      </c>
      <c r="N251" s="10">
        <f t="shared" si="84"/>
        <v>170207</v>
      </c>
      <c r="O251" s="10">
        <v>259979</v>
      </c>
      <c r="P251" s="10">
        <f t="shared" si="85"/>
        <v>2050</v>
      </c>
      <c r="Q251" s="13">
        <f t="shared" si="78"/>
        <v>2.0635346982019288E-2</v>
      </c>
      <c r="R251" s="3">
        <v>207882</v>
      </c>
      <c r="S251" s="10">
        <f t="shared" si="86"/>
        <v>4304</v>
      </c>
      <c r="T251" s="10">
        <v>2860</v>
      </c>
      <c r="U251" s="10">
        <f t="shared" si="81"/>
        <v>50</v>
      </c>
      <c r="V251" s="5">
        <f t="shared" si="87"/>
        <v>1.375780490855389E-2</v>
      </c>
    </row>
    <row r="252" spans="1:22" ht="17.25" x14ac:dyDescent="0.3">
      <c r="A252" s="8">
        <v>44161</v>
      </c>
      <c r="B252" s="7" t="s">
        <v>127</v>
      </c>
      <c r="C252" s="10">
        <v>60578423</v>
      </c>
      <c r="D252" s="10">
        <f t="shared" si="79"/>
        <v>660848</v>
      </c>
      <c r="E252" s="10">
        <v>1424756</v>
      </c>
      <c r="F252" s="10">
        <f t="shared" si="83"/>
        <v>12368</v>
      </c>
      <c r="G252" s="13">
        <f t="shared" si="76"/>
        <v>2.3519199236995653E-2</v>
      </c>
      <c r="H252" s="10">
        <f t="shared" si="45"/>
        <v>20319849</v>
      </c>
      <c r="I252" s="10">
        <f t="shared" si="80"/>
        <v>193976</v>
      </c>
      <c r="J252" s="10">
        <v>38833818</v>
      </c>
      <c r="K252" s="10">
        <f t="shared" si="82"/>
        <v>454504</v>
      </c>
      <c r="L252" s="13">
        <f t="shared" si="77"/>
        <v>0.64105032909159754</v>
      </c>
      <c r="M252" s="10">
        <v>12792299</v>
      </c>
      <c r="N252" s="10">
        <f t="shared" si="84"/>
        <v>193577</v>
      </c>
      <c r="O252" s="10">
        <v>262435</v>
      </c>
      <c r="P252" s="10">
        <f t="shared" si="85"/>
        <v>2456</v>
      </c>
      <c r="Q252" s="13">
        <f t="shared" si="78"/>
        <v>2.0515077078795609E-2</v>
      </c>
      <c r="R252" s="3">
        <v>212412</v>
      </c>
      <c r="S252" s="10">
        <f t="shared" si="86"/>
        <v>4530</v>
      </c>
      <c r="T252" s="10">
        <v>2906</v>
      </c>
      <c r="U252" s="10">
        <f t="shared" si="81"/>
        <v>46</v>
      </c>
      <c r="V252" s="5">
        <f t="shared" si="87"/>
        <v>1.3680959644464532E-2</v>
      </c>
    </row>
    <row r="253" spans="1:22" ht="17.25" x14ac:dyDescent="0.3">
      <c r="A253" s="8">
        <v>44162</v>
      </c>
      <c r="B253" s="7" t="s">
        <v>131</v>
      </c>
      <c r="C253" s="10">
        <v>61133006</v>
      </c>
      <c r="D253" s="10">
        <f t="shared" si="79"/>
        <v>554583</v>
      </c>
      <c r="E253" s="10">
        <v>1434968</v>
      </c>
      <c r="F253" s="10">
        <f t="shared" si="83"/>
        <v>10212</v>
      </c>
      <c r="G253" s="13">
        <f t="shared" si="76"/>
        <v>2.3472884680331277E-2</v>
      </c>
      <c r="H253" s="10">
        <f t="shared" si="45"/>
        <v>20511621</v>
      </c>
      <c r="I253" s="10">
        <f t="shared" si="80"/>
        <v>191772</v>
      </c>
      <c r="J253" s="10">
        <v>39186417</v>
      </c>
      <c r="K253" s="10">
        <f t="shared" si="82"/>
        <v>352599</v>
      </c>
      <c r="L253" s="13">
        <f t="shared" si="77"/>
        <v>0.64100261976320938</v>
      </c>
      <c r="M253" s="10">
        <v>12886204</v>
      </c>
      <c r="N253" s="10">
        <f t="shared" si="84"/>
        <v>93905</v>
      </c>
      <c r="O253" s="10">
        <v>263462</v>
      </c>
      <c r="P253" s="10">
        <f t="shared" si="85"/>
        <v>1027</v>
      </c>
      <c r="Q253" s="13">
        <f t="shared" si="78"/>
        <v>2.0445276203915442E-2</v>
      </c>
      <c r="R253" s="3">
        <v>217655</v>
      </c>
      <c r="S253" s="10">
        <f t="shared" si="86"/>
        <v>5243</v>
      </c>
      <c r="T253" s="10">
        <v>2957</v>
      </c>
      <c r="U253" s="10">
        <f t="shared" si="81"/>
        <v>51</v>
      </c>
      <c r="V253" s="5">
        <f t="shared" si="87"/>
        <v>1.3585720521008017E-2</v>
      </c>
    </row>
    <row r="254" spans="1:22" ht="17.25" x14ac:dyDescent="0.3">
      <c r="A254" s="8">
        <v>44163</v>
      </c>
      <c r="B254" s="7" t="s">
        <v>101</v>
      </c>
      <c r="C254" s="10">
        <v>61787692</v>
      </c>
      <c r="D254" s="10">
        <f t="shared" si="79"/>
        <v>654686</v>
      </c>
      <c r="E254" s="10">
        <v>1445544</v>
      </c>
      <c r="F254" s="10">
        <f t="shared" si="83"/>
        <v>10576</v>
      </c>
      <c r="G254" s="13">
        <f t="shared" si="76"/>
        <v>2.3395338994050788E-2</v>
      </c>
      <c r="H254" s="10">
        <f t="shared" si="45"/>
        <v>20757175</v>
      </c>
      <c r="I254" s="10">
        <f t="shared" si="80"/>
        <v>245554</v>
      </c>
      <c r="J254" s="10">
        <v>39584973</v>
      </c>
      <c r="K254" s="10">
        <f t="shared" si="82"/>
        <v>398556</v>
      </c>
      <c r="L254" s="13">
        <f t="shared" si="77"/>
        <v>0.640661136849067</v>
      </c>
      <c r="M254" s="10">
        <v>13094010</v>
      </c>
      <c r="N254" s="10">
        <f t="shared" si="84"/>
        <v>207806</v>
      </c>
      <c r="O254" s="10">
        <v>264866</v>
      </c>
      <c r="P254" s="10">
        <f t="shared" si="85"/>
        <v>1404</v>
      </c>
      <c r="Q254" s="13">
        <f t="shared" si="78"/>
        <v>2.0228027930328449E-2</v>
      </c>
      <c r="R254" s="3">
        <v>220952</v>
      </c>
      <c r="S254" s="10">
        <f t="shared" si="86"/>
        <v>3297</v>
      </c>
      <c r="T254" s="10">
        <v>2977</v>
      </c>
      <c r="U254" s="10">
        <f t="shared" si="81"/>
        <v>20</v>
      </c>
      <c r="V254" s="5">
        <f t="shared" si="87"/>
        <v>1.3473514609507948E-2</v>
      </c>
    </row>
    <row r="255" spans="1:22" ht="17.25" x14ac:dyDescent="0.3">
      <c r="A255" s="8">
        <v>44164</v>
      </c>
      <c r="B255" s="7" t="s">
        <v>101</v>
      </c>
      <c r="C255" s="10">
        <v>62378353</v>
      </c>
      <c r="D255" s="10">
        <f t="shared" si="79"/>
        <v>590661</v>
      </c>
      <c r="E255" s="10">
        <v>1455819</v>
      </c>
      <c r="F255" s="10">
        <f t="shared" si="83"/>
        <v>10275</v>
      </c>
      <c r="G255" s="13">
        <f t="shared" si="76"/>
        <v>2.3338528992581771E-2</v>
      </c>
      <c r="H255" s="10">
        <f t="shared" si="45"/>
        <v>21073141</v>
      </c>
      <c r="I255" s="10">
        <f t="shared" si="80"/>
        <v>315966</v>
      </c>
      <c r="J255" s="10">
        <v>39849393</v>
      </c>
      <c r="K255" s="10">
        <f t="shared" si="82"/>
        <v>264420</v>
      </c>
      <c r="L255" s="13">
        <f t="shared" si="77"/>
        <v>0.63883368321699674</v>
      </c>
      <c r="M255" s="10">
        <v>13247384</v>
      </c>
      <c r="N255" s="10">
        <f t="shared" si="84"/>
        <v>153374</v>
      </c>
      <c r="O255" s="10">
        <v>266074</v>
      </c>
      <c r="P255" s="10">
        <f t="shared" si="85"/>
        <v>1208</v>
      </c>
      <c r="Q255" s="13">
        <f t="shared" si="78"/>
        <v>2.0085022069262881E-2</v>
      </c>
      <c r="R255" s="3">
        <v>226562</v>
      </c>
      <c r="S255" s="10">
        <f t="shared" si="86"/>
        <v>5610</v>
      </c>
      <c r="T255" s="10">
        <v>2983</v>
      </c>
      <c r="U255" s="10">
        <f t="shared" si="81"/>
        <v>6</v>
      </c>
      <c r="V255" s="5">
        <f t="shared" si="87"/>
        <v>1.3166373884411331E-2</v>
      </c>
    </row>
    <row r="256" spans="1:22" ht="17.25" x14ac:dyDescent="0.3">
      <c r="A256" s="8">
        <v>44165</v>
      </c>
      <c r="B256" s="7" t="s">
        <v>97</v>
      </c>
      <c r="C256" s="10">
        <v>62849287</v>
      </c>
      <c r="D256" s="10">
        <f t="shared" si="79"/>
        <v>470934</v>
      </c>
      <c r="E256" s="10">
        <v>1461376</v>
      </c>
      <c r="F256" s="10">
        <f t="shared" si="83"/>
        <v>5557</v>
      </c>
      <c r="G256" s="13">
        <f t="shared" si="76"/>
        <v>2.3252069669461802E-2</v>
      </c>
      <c r="H256" s="10">
        <f t="shared" si="45"/>
        <v>21124913</v>
      </c>
      <c r="I256" s="10">
        <f t="shared" si="80"/>
        <v>51772</v>
      </c>
      <c r="J256" s="10">
        <v>40262998</v>
      </c>
      <c r="K256" s="10">
        <f t="shared" si="82"/>
        <v>413605</v>
      </c>
      <c r="L256" s="13">
        <f t="shared" si="77"/>
        <v>0.64062776082089845</v>
      </c>
      <c r="M256" s="10">
        <v>13386251</v>
      </c>
      <c r="N256" s="10">
        <f t="shared" si="84"/>
        <v>138867</v>
      </c>
      <c r="O256" s="10">
        <v>266887</v>
      </c>
      <c r="P256" s="10">
        <f t="shared" si="85"/>
        <v>813</v>
      </c>
      <c r="Q256" s="13">
        <f t="shared" si="78"/>
        <v>1.9937396960508211E-2</v>
      </c>
      <c r="R256" s="3">
        <v>230057</v>
      </c>
      <c r="S256" s="10">
        <f t="shared" si="86"/>
        <v>3495</v>
      </c>
      <c r="T256" s="10">
        <v>3003</v>
      </c>
      <c r="U256" s="10">
        <f t="shared" si="81"/>
        <v>20</v>
      </c>
      <c r="V256" s="5">
        <f t="shared" si="87"/>
        <v>1.3053286794142322E-2</v>
      </c>
    </row>
    <row r="257" spans="1:22" ht="17.25" x14ac:dyDescent="0.3">
      <c r="A257" s="8"/>
      <c r="B257" s="7"/>
      <c r="C257" s="10"/>
      <c r="D257" s="10"/>
      <c r="E257" s="10"/>
      <c r="F257" s="10"/>
      <c r="G257" s="13"/>
      <c r="H257" s="10"/>
      <c r="I257" s="10"/>
      <c r="J257" s="10"/>
      <c r="K257" s="10"/>
      <c r="L257" s="13"/>
      <c r="M257" s="10"/>
      <c r="N257" s="10"/>
      <c r="O257" s="10"/>
      <c r="P257" s="10"/>
      <c r="Q257" s="13"/>
      <c r="R257" s="3"/>
      <c r="S257" s="3"/>
      <c r="T257" s="10"/>
      <c r="U257" s="10"/>
      <c r="V257" s="5"/>
    </row>
    <row r="258" spans="1:22" ht="17.25" x14ac:dyDescent="0.3">
      <c r="A258" s="8">
        <v>44166</v>
      </c>
      <c r="B258" s="7" t="s">
        <v>113</v>
      </c>
      <c r="C258" s="10">
        <v>63384168</v>
      </c>
      <c r="D258" s="10">
        <f>SUM(C258-C256)</f>
        <v>534881</v>
      </c>
      <c r="E258" s="10">
        <v>1470971</v>
      </c>
      <c r="F258" s="10">
        <f>SUM(E258-E256)</f>
        <v>9595</v>
      </c>
      <c r="G258" s="13">
        <f t="shared" si="76"/>
        <v>2.3207230550064174E-2</v>
      </c>
      <c r="H258" s="10">
        <f t="shared" si="45"/>
        <v>21545125</v>
      </c>
      <c r="I258" s="10">
        <f>SUM(H258-H256)</f>
        <v>420212</v>
      </c>
      <c r="J258" s="10">
        <v>40368072</v>
      </c>
      <c r="K258" s="10">
        <f>SUM(J258-J256)</f>
        <v>105074</v>
      </c>
      <c r="L258" s="13">
        <f t="shared" si="77"/>
        <v>0.63687941758579214</v>
      </c>
      <c r="M258" s="10">
        <v>13546787</v>
      </c>
      <c r="N258" s="10">
        <f>SUM(M258-M256)</f>
        <v>160536</v>
      </c>
      <c r="O258" s="10">
        <v>268103</v>
      </c>
      <c r="P258" s="10">
        <f>SUM(O258-O256)</f>
        <v>1216</v>
      </c>
      <c r="Q258" s="13">
        <f t="shared" si="78"/>
        <v>1.9790892113384525E-2</v>
      </c>
      <c r="R258" s="3">
        <v>234502</v>
      </c>
      <c r="S258" s="10">
        <f>SUM(R258-R256)</f>
        <v>4445</v>
      </c>
      <c r="T258" s="10">
        <v>3037</v>
      </c>
      <c r="U258" s="10">
        <f>SUM(T258-T256)</f>
        <v>34</v>
      </c>
      <c r="V258" s="5">
        <f t="shared" ref="V258:V323" si="88">SUM(T258/R258)</f>
        <v>1.2950849033270505E-2</v>
      </c>
    </row>
    <row r="259" spans="1:22" ht="17.25" x14ac:dyDescent="0.3">
      <c r="A259" s="8">
        <v>44167</v>
      </c>
      <c r="B259" s="7" t="s">
        <v>20</v>
      </c>
      <c r="C259" s="10">
        <v>64015351</v>
      </c>
      <c r="D259" s="10">
        <f t="shared" ref="D259:D288" si="89">SUM(C259-C258)</f>
        <v>631183</v>
      </c>
      <c r="E259" s="10">
        <v>1483676</v>
      </c>
      <c r="F259" s="10">
        <f t="shared" ref="F259:F288" si="90">SUM(E259-E258)</f>
        <v>12705</v>
      </c>
      <c r="G259" s="13">
        <f t="shared" si="76"/>
        <v>2.3176878308454482E-2</v>
      </c>
      <c r="H259" s="10">
        <f t="shared" si="45"/>
        <v>21356313</v>
      </c>
      <c r="I259" s="10">
        <f t="shared" ref="I259:I288" si="91">SUM(H259-H258)</f>
        <v>-188812</v>
      </c>
      <c r="J259" s="10">
        <v>41175362</v>
      </c>
      <c r="K259" s="10">
        <f t="shared" ref="K259:K288" si="92">SUM(J259-J258)</f>
        <v>807290</v>
      </c>
      <c r="L259" s="13">
        <f t="shared" si="77"/>
        <v>0.64321075112124282</v>
      </c>
      <c r="M259" s="10">
        <v>13728154</v>
      </c>
      <c r="N259" s="10">
        <f t="shared" ref="N259:N288" si="93">SUM(M259-M258)</f>
        <v>181367</v>
      </c>
      <c r="O259" s="10">
        <v>270691</v>
      </c>
      <c r="P259" s="10">
        <f t="shared" ref="P259:P288" si="94">SUM(O259-O258)</f>
        <v>2588</v>
      </c>
      <c r="Q259" s="13">
        <f t="shared" si="78"/>
        <v>1.9717946054509588E-2</v>
      </c>
      <c r="R259" s="3">
        <v>237310</v>
      </c>
      <c r="S259" s="10">
        <f t="shared" ref="S259:S288" si="95">SUM(R259-R258)</f>
        <v>2808</v>
      </c>
      <c r="T259" s="10">
        <v>3109</v>
      </c>
      <c r="U259" s="10">
        <f t="shared" ref="U259:U288" si="96">SUM(T259-T258)</f>
        <v>72</v>
      </c>
      <c r="V259" s="5">
        <f t="shared" si="88"/>
        <v>1.3101007121486662E-2</v>
      </c>
    </row>
    <row r="260" spans="1:22" ht="17.25" x14ac:dyDescent="0.3">
      <c r="A260" s="8">
        <v>44168</v>
      </c>
      <c r="B260" s="7" t="s">
        <v>97</v>
      </c>
      <c r="C260" s="10">
        <v>64664505</v>
      </c>
      <c r="D260" s="10">
        <f t="shared" si="89"/>
        <v>649154</v>
      </c>
      <c r="E260" s="10">
        <v>1496075</v>
      </c>
      <c r="F260" s="10">
        <f t="shared" si="90"/>
        <v>12399</v>
      </c>
      <c r="G260" s="13">
        <f t="shared" si="76"/>
        <v>2.3135953797218427E-2</v>
      </c>
      <c r="H260" s="10">
        <f t="shared" si="45"/>
        <v>21541244</v>
      </c>
      <c r="I260" s="10">
        <f t="shared" si="91"/>
        <v>184931</v>
      </c>
      <c r="J260" s="10">
        <v>41627186</v>
      </c>
      <c r="K260" s="10">
        <f t="shared" si="92"/>
        <v>451824</v>
      </c>
      <c r="L260" s="13">
        <f t="shared" si="77"/>
        <v>0.64374088999830736</v>
      </c>
      <c r="M260" s="10">
        <v>13926082</v>
      </c>
      <c r="N260" s="10">
        <f t="shared" si="93"/>
        <v>197928</v>
      </c>
      <c r="O260" s="10">
        <v>273848</v>
      </c>
      <c r="P260" s="10">
        <f t="shared" si="94"/>
        <v>3157</v>
      </c>
      <c r="Q260" s="13">
        <f t="shared" si="78"/>
        <v>1.9664396633597304E-2</v>
      </c>
      <c r="R260" s="3">
        <v>243324</v>
      </c>
      <c r="S260" s="10">
        <f t="shared" si="95"/>
        <v>6014</v>
      </c>
      <c r="T260" s="10">
        <v>3193</v>
      </c>
      <c r="U260" s="10">
        <f t="shared" si="96"/>
        <v>84</v>
      </c>
      <c r="V260" s="5">
        <f t="shared" si="88"/>
        <v>1.3122421133961303E-2</v>
      </c>
    </row>
    <row r="261" spans="1:22" ht="17.25" x14ac:dyDescent="0.3">
      <c r="A261" s="8">
        <v>44169</v>
      </c>
      <c r="B261" s="7" t="s">
        <v>129</v>
      </c>
      <c r="C261" s="10">
        <v>65379678</v>
      </c>
      <c r="D261" s="10">
        <f t="shared" si="89"/>
        <v>715173</v>
      </c>
      <c r="E261" s="10">
        <v>1509304</v>
      </c>
      <c r="F261" s="10">
        <f t="shared" si="90"/>
        <v>13229</v>
      </c>
      <c r="G261" s="13">
        <f t="shared" si="76"/>
        <v>2.3085216173747446E-2</v>
      </c>
      <c r="H261" s="10">
        <f t="shared" si="45"/>
        <v>21792900</v>
      </c>
      <c r="I261" s="10">
        <f t="shared" si="91"/>
        <v>251656</v>
      </c>
      <c r="J261" s="10">
        <v>42077474</v>
      </c>
      <c r="K261" s="10">
        <f t="shared" si="92"/>
        <v>450288</v>
      </c>
      <c r="L261" s="13">
        <f t="shared" si="77"/>
        <v>0.64358643675179927</v>
      </c>
      <c r="M261" s="10">
        <v>14149328</v>
      </c>
      <c r="N261" s="10">
        <f t="shared" si="93"/>
        <v>223246</v>
      </c>
      <c r="O261" s="10">
        <v>276402</v>
      </c>
      <c r="P261" s="10">
        <f t="shared" si="94"/>
        <v>2554</v>
      </c>
      <c r="Q261" s="13">
        <f t="shared" si="78"/>
        <v>1.9534637970085929E-2</v>
      </c>
      <c r="R261" s="3">
        <v>248779</v>
      </c>
      <c r="S261" s="10">
        <f t="shared" si="95"/>
        <v>5455</v>
      </c>
      <c r="T261" s="10">
        <v>3302</v>
      </c>
      <c r="U261" s="10">
        <f t="shared" si="96"/>
        <v>109</v>
      </c>
      <c r="V261" s="5">
        <f t="shared" si="88"/>
        <v>1.3272824474734603E-2</v>
      </c>
    </row>
    <row r="262" spans="1:22" ht="17.25" x14ac:dyDescent="0.3">
      <c r="A262" s="8">
        <v>44170</v>
      </c>
      <c r="B262" s="7" t="s">
        <v>113</v>
      </c>
      <c r="C262" s="10">
        <v>66045464</v>
      </c>
      <c r="D262" s="10">
        <f t="shared" si="89"/>
        <v>665786</v>
      </c>
      <c r="E262" s="10">
        <v>1521598</v>
      </c>
      <c r="F262" s="10">
        <f t="shared" si="90"/>
        <v>12294</v>
      </c>
      <c r="G262" s="13">
        <f t="shared" si="76"/>
        <v>2.3038645015803053E-2</v>
      </c>
      <c r="H262" s="10">
        <f t="shared" si="45"/>
        <v>22039184</v>
      </c>
      <c r="I262" s="10">
        <f t="shared" si="91"/>
        <v>246284</v>
      </c>
      <c r="J262" s="10">
        <v>42484682</v>
      </c>
      <c r="K262" s="10">
        <f t="shared" si="92"/>
        <v>407208</v>
      </c>
      <c r="L262" s="13">
        <f t="shared" si="77"/>
        <v>0.64326419146665392</v>
      </c>
      <c r="M262" s="10">
        <v>14373720</v>
      </c>
      <c r="N262" s="10">
        <f t="shared" si="93"/>
        <v>224392</v>
      </c>
      <c r="O262" s="10">
        <v>279008</v>
      </c>
      <c r="P262" s="10">
        <f t="shared" si="94"/>
        <v>2606</v>
      </c>
      <c r="Q262" s="13">
        <f t="shared" si="78"/>
        <v>1.9410980595141691E-2</v>
      </c>
      <c r="R262" s="3">
        <v>252960</v>
      </c>
      <c r="S262" s="10">
        <f t="shared" si="95"/>
        <v>4181</v>
      </c>
      <c r="T262" s="10">
        <v>3338</v>
      </c>
      <c r="U262" s="10">
        <f t="shared" si="96"/>
        <v>36</v>
      </c>
      <c r="V262" s="5">
        <f t="shared" si="88"/>
        <v>1.3195762175838077E-2</v>
      </c>
    </row>
    <row r="263" spans="1:22" ht="17.25" x14ac:dyDescent="0.3">
      <c r="A263" s="8">
        <v>44171</v>
      </c>
      <c r="B263" s="9" t="s">
        <v>15</v>
      </c>
      <c r="C263" s="10">
        <v>66657561</v>
      </c>
      <c r="D263" s="10">
        <f t="shared" si="89"/>
        <v>612097</v>
      </c>
      <c r="E263" s="10">
        <v>1530995</v>
      </c>
      <c r="F263" s="10">
        <f t="shared" si="90"/>
        <v>9397</v>
      </c>
      <c r="G263" s="13">
        <f t="shared" si="76"/>
        <v>2.2968062092760939E-2</v>
      </c>
      <c r="H263" s="10">
        <f t="shared" si="45"/>
        <v>22226260</v>
      </c>
      <c r="I263" s="10">
        <f t="shared" si="91"/>
        <v>187076</v>
      </c>
      <c r="J263" s="10">
        <v>42900306</v>
      </c>
      <c r="K263" s="10">
        <f t="shared" si="92"/>
        <v>415624</v>
      </c>
      <c r="L263" s="13">
        <f t="shared" si="77"/>
        <v>0.64359249508094063</v>
      </c>
      <c r="M263" s="10">
        <v>14584233</v>
      </c>
      <c r="N263" s="10">
        <f t="shared" si="93"/>
        <v>210513</v>
      </c>
      <c r="O263" s="10">
        <v>281196</v>
      </c>
      <c r="P263" s="10">
        <f t="shared" si="94"/>
        <v>2188</v>
      </c>
      <c r="Q263" s="13">
        <f t="shared" si="78"/>
        <v>1.9280821967120245E-2</v>
      </c>
      <c r="R263" s="3">
        <v>258124</v>
      </c>
      <c r="S263" s="10">
        <f t="shared" si="95"/>
        <v>5164</v>
      </c>
      <c r="T263" s="10">
        <v>3354</v>
      </c>
      <c r="U263" s="10">
        <f t="shared" si="96"/>
        <v>16</v>
      </c>
      <c r="V263" s="5">
        <f t="shared" si="88"/>
        <v>1.2993754939486448E-2</v>
      </c>
    </row>
    <row r="264" spans="1:22" ht="17.25" x14ac:dyDescent="0.3">
      <c r="A264" s="8">
        <v>44172</v>
      </c>
      <c r="B264" s="7" t="s">
        <v>96</v>
      </c>
      <c r="C264" s="10">
        <v>67189474</v>
      </c>
      <c r="D264" s="10">
        <f t="shared" si="89"/>
        <v>531913</v>
      </c>
      <c r="E264" s="10">
        <v>1538097</v>
      </c>
      <c r="F264" s="10">
        <f t="shared" si="90"/>
        <v>7102</v>
      </c>
      <c r="G264" s="13">
        <f t="shared" si="76"/>
        <v>2.2891933935961457E-2</v>
      </c>
      <c r="H264" s="10">
        <f t="shared" si="45"/>
        <v>22456393</v>
      </c>
      <c r="I264" s="10">
        <f t="shared" si="91"/>
        <v>230133</v>
      </c>
      <c r="J264" s="10">
        <v>43194984</v>
      </c>
      <c r="K264" s="10">
        <f t="shared" si="92"/>
        <v>294678</v>
      </c>
      <c r="L264" s="13">
        <f t="shared" si="77"/>
        <v>0.64288319923445147</v>
      </c>
      <c r="M264" s="10">
        <v>14761730</v>
      </c>
      <c r="N264" s="10">
        <f t="shared" si="93"/>
        <v>177497</v>
      </c>
      <c r="O264" s="10">
        <v>282345</v>
      </c>
      <c r="P264" s="10">
        <f t="shared" si="94"/>
        <v>1149</v>
      </c>
      <c r="Q264" s="13">
        <f t="shared" si="78"/>
        <v>1.9126823211100596E-2</v>
      </c>
      <c r="R264" s="3">
        <v>262460</v>
      </c>
      <c r="S264" s="10">
        <f t="shared" si="95"/>
        <v>4336</v>
      </c>
      <c r="T264" s="10">
        <v>3356</v>
      </c>
      <c r="U264" s="10">
        <f t="shared" si="96"/>
        <v>2</v>
      </c>
      <c r="V264" s="5">
        <f t="shared" si="88"/>
        <v>1.2786710355863751E-2</v>
      </c>
    </row>
    <row r="265" spans="1:22" ht="17.25" x14ac:dyDescent="0.3">
      <c r="A265" s="8">
        <v>44173</v>
      </c>
      <c r="B265" s="7" t="s">
        <v>85</v>
      </c>
      <c r="C265" s="10">
        <v>67760458</v>
      </c>
      <c r="D265" s="10">
        <f t="shared" si="89"/>
        <v>570984</v>
      </c>
      <c r="E265" s="10">
        <v>1547711</v>
      </c>
      <c r="F265" s="10">
        <f t="shared" si="90"/>
        <v>9614</v>
      </c>
      <c r="G265" s="13">
        <f t="shared" si="76"/>
        <v>2.2840917043388344E-2</v>
      </c>
      <c r="H265" s="10">
        <f t="shared" si="45"/>
        <v>22572325</v>
      </c>
      <c r="I265" s="10">
        <f t="shared" si="91"/>
        <v>115932</v>
      </c>
      <c r="J265" s="10">
        <v>43640422</v>
      </c>
      <c r="K265" s="10">
        <f t="shared" si="92"/>
        <v>445438</v>
      </c>
      <c r="L265" s="13">
        <f t="shared" si="77"/>
        <v>0.64403965510386607</v>
      </c>
      <c r="M265" s="10">
        <v>14956227</v>
      </c>
      <c r="N265" s="10">
        <f t="shared" si="93"/>
        <v>194497</v>
      </c>
      <c r="O265" s="10">
        <v>283747</v>
      </c>
      <c r="P265" s="10">
        <f t="shared" si="94"/>
        <v>1402</v>
      </c>
      <c r="Q265" s="13">
        <f t="shared" si="78"/>
        <v>1.8971830261736464E-2</v>
      </c>
      <c r="R265" s="3">
        <v>266514</v>
      </c>
      <c r="S265" s="10">
        <f t="shared" si="95"/>
        <v>4054</v>
      </c>
      <c r="T265" s="10">
        <v>3358</v>
      </c>
      <c r="U265" s="10">
        <f t="shared" si="96"/>
        <v>2</v>
      </c>
      <c r="V265" s="5">
        <f t="shared" si="88"/>
        <v>1.2599713335884794E-2</v>
      </c>
    </row>
    <row r="266" spans="1:22" ht="17.25" x14ac:dyDescent="0.3">
      <c r="A266" s="8">
        <v>44174</v>
      </c>
      <c r="B266" s="7" t="s">
        <v>51</v>
      </c>
      <c r="C266" s="10">
        <v>68487002</v>
      </c>
      <c r="D266" s="10">
        <f t="shared" si="89"/>
        <v>726544</v>
      </c>
      <c r="E266" s="10">
        <v>1560117</v>
      </c>
      <c r="F266" s="10">
        <f t="shared" si="90"/>
        <v>12406</v>
      </c>
      <c r="G266" s="13">
        <f t="shared" si="76"/>
        <v>2.2779753156664678E-2</v>
      </c>
      <c r="H266" s="10">
        <f t="shared" si="45"/>
        <v>22831432</v>
      </c>
      <c r="I266" s="10">
        <f t="shared" si="91"/>
        <v>259107</v>
      </c>
      <c r="J266" s="10">
        <v>44095453</v>
      </c>
      <c r="K266" s="10">
        <f t="shared" si="92"/>
        <v>455031</v>
      </c>
      <c r="L266" s="13">
        <f t="shared" si="77"/>
        <v>0.64385141285641323</v>
      </c>
      <c r="M266" s="10">
        <v>15174018</v>
      </c>
      <c r="N266" s="10">
        <f t="shared" si="93"/>
        <v>217791</v>
      </c>
      <c r="O266" s="10">
        <v>286338</v>
      </c>
      <c r="P266" s="10">
        <f t="shared" si="94"/>
        <v>2591</v>
      </c>
      <c r="Q266" s="13">
        <f t="shared" si="78"/>
        <v>1.8870282083492982E-2</v>
      </c>
      <c r="R266" s="3">
        <v>270381</v>
      </c>
      <c r="S266" s="10">
        <f t="shared" si="95"/>
        <v>3867</v>
      </c>
      <c r="T266" s="10">
        <v>3372</v>
      </c>
      <c r="U266" s="10">
        <f t="shared" si="96"/>
        <v>14</v>
      </c>
      <c r="V266" s="5">
        <f t="shared" si="88"/>
        <v>1.2471290512277119E-2</v>
      </c>
    </row>
    <row r="267" spans="1:22" ht="17.25" x14ac:dyDescent="0.3">
      <c r="A267" s="8">
        <v>44175</v>
      </c>
      <c r="B267" s="7" t="s">
        <v>107</v>
      </c>
      <c r="C267" s="10">
        <v>69055853</v>
      </c>
      <c r="D267" s="10">
        <f t="shared" si="89"/>
        <v>568851</v>
      </c>
      <c r="E267" s="10">
        <v>1572423</v>
      </c>
      <c r="F267" s="10">
        <f t="shared" si="90"/>
        <v>12306</v>
      </c>
      <c r="G267" s="13">
        <f t="shared" si="76"/>
        <v>2.2770307391612409E-2</v>
      </c>
      <c r="H267" s="10">
        <f t="shared" si="45"/>
        <v>22957662</v>
      </c>
      <c r="I267" s="10">
        <f t="shared" si="91"/>
        <v>126230</v>
      </c>
      <c r="J267" s="10">
        <v>44525768</v>
      </c>
      <c r="K267" s="10">
        <f t="shared" si="92"/>
        <v>430315</v>
      </c>
      <c r="L267" s="13">
        <f t="shared" si="77"/>
        <v>0.64477906021955878</v>
      </c>
      <c r="M267" s="10">
        <v>15393164</v>
      </c>
      <c r="N267" s="10">
        <f t="shared" si="93"/>
        <v>219146</v>
      </c>
      <c r="O267" s="10">
        <v>289451</v>
      </c>
      <c r="P267" s="10">
        <f t="shared" si="94"/>
        <v>3113</v>
      </c>
      <c r="Q267" s="13">
        <f t="shared" si="78"/>
        <v>1.8803866443571966E-2</v>
      </c>
      <c r="R267" s="3">
        <v>274354</v>
      </c>
      <c r="S267" s="10">
        <f t="shared" si="95"/>
        <v>3973</v>
      </c>
      <c r="T267" s="10">
        <v>3639</v>
      </c>
      <c r="U267" s="10">
        <f t="shared" si="96"/>
        <v>267</v>
      </c>
      <c r="V267" s="5">
        <f t="shared" si="88"/>
        <v>1.3263885345210932E-2</v>
      </c>
    </row>
    <row r="268" spans="1:22" ht="17.25" x14ac:dyDescent="0.3">
      <c r="A268" s="8">
        <v>44176</v>
      </c>
      <c r="B268" s="7" t="s">
        <v>107</v>
      </c>
      <c r="C268" s="10">
        <v>69738975</v>
      </c>
      <c r="D268" s="10">
        <f t="shared" si="89"/>
        <v>683122</v>
      </c>
      <c r="E268" s="10">
        <v>1585048</v>
      </c>
      <c r="F268" s="10">
        <f t="shared" si="90"/>
        <v>12625</v>
      </c>
      <c r="G268" s="13">
        <f t="shared" si="76"/>
        <v>2.2728295045919444E-2</v>
      </c>
      <c r="H268" s="10">
        <f t="shared" si="45"/>
        <v>23152847</v>
      </c>
      <c r="I268" s="10">
        <f t="shared" si="91"/>
        <v>195185</v>
      </c>
      <c r="J268" s="10">
        <v>45001080</v>
      </c>
      <c r="K268" s="10">
        <f t="shared" si="92"/>
        <v>475312</v>
      </c>
      <c r="L268" s="13">
        <f t="shared" si="77"/>
        <v>0.64527876987007626</v>
      </c>
      <c r="M268" s="10">
        <v>15618685</v>
      </c>
      <c r="N268" s="10">
        <f t="shared" si="93"/>
        <v>225521</v>
      </c>
      <c r="O268" s="10">
        <v>292192</v>
      </c>
      <c r="P268" s="10">
        <f t="shared" si="94"/>
        <v>2741</v>
      </c>
      <c r="Q268" s="13">
        <f t="shared" si="78"/>
        <v>1.8707848964237387E-2</v>
      </c>
      <c r="R268" s="3">
        <v>278913</v>
      </c>
      <c r="S268" s="10">
        <f t="shared" si="95"/>
        <v>4559</v>
      </c>
      <c r="T268" s="10">
        <v>3759</v>
      </c>
      <c r="U268" s="10">
        <f t="shared" si="96"/>
        <v>120</v>
      </c>
      <c r="V268" s="5">
        <f t="shared" si="88"/>
        <v>1.3477320885007154E-2</v>
      </c>
    </row>
    <row r="269" spans="1:22" ht="17.25" x14ac:dyDescent="0.3">
      <c r="A269" s="8">
        <v>44177</v>
      </c>
      <c r="B269" s="7" t="s">
        <v>62</v>
      </c>
      <c r="C269" s="10">
        <v>71226341</v>
      </c>
      <c r="D269" s="10">
        <f t="shared" si="89"/>
        <v>1487366</v>
      </c>
      <c r="E269" s="10">
        <v>1597843</v>
      </c>
      <c r="F269" s="10">
        <f t="shared" si="90"/>
        <v>12795</v>
      </c>
      <c r="G269" s="13">
        <f t="shared" si="76"/>
        <v>2.2433315786922144E-2</v>
      </c>
      <c r="H269" s="10">
        <f t="shared" si="45"/>
        <v>24144442</v>
      </c>
      <c r="I269" s="10">
        <f t="shared" si="91"/>
        <v>991595</v>
      </c>
      <c r="J269" s="10">
        <v>45484056</v>
      </c>
      <c r="K269" s="10">
        <f t="shared" si="92"/>
        <v>482976</v>
      </c>
      <c r="L269" s="13">
        <f t="shared" si="77"/>
        <v>0.63858476178075751</v>
      </c>
      <c r="M269" s="10">
        <v>15851735</v>
      </c>
      <c r="N269" s="10">
        <f t="shared" si="93"/>
        <v>233050</v>
      </c>
      <c r="O269" s="10">
        <v>295539</v>
      </c>
      <c r="P269" s="10">
        <f t="shared" si="94"/>
        <v>3347</v>
      </c>
      <c r="Q269" s="13">
        <f t="shared" si="78"/>
        <v>1.8643952854372092E-2</v>
      </c>
      <c r="R269" s="3">
        <v>283571</v>
      </c>
      <c r="S269" s="10">
        <f t="shared" si="95"/>
        <v>4658</v>
      </c>
      <c r="T269" s="10">
        <v>3846</v>
      </c>
      <c r="U269" s="10">
        <f t="shared" si="96"/>
        <v>87</v>
      </c>
      <c r="V269" s="5">
        <f t="shared" si="88"/>
        <v>1.356274090086786E-2</v>
      </c>
    </row>
    <row r="270" spans="1:22" ht="17.25" x14ac:dyDescent="0.3">
      <c r="A270" s="8">
        <v>44178</v>
      </c>
      <c r="B270" s="7" t="s">
        <v>85</v>
      </c>
      <c r="C270" s="10">
        <v>71835806</v>
      </c>
      <c r="D270" s="10">
        <f t="shared" si="89"/>
        <v>609465</v>
      </c>
      <c r="E270" s="10">
        <v>1607461</v>
      </c>
      <c r="F270" s="10">
        <f t="shared" si="90"/>
        <v>9618</v>
      </c>
      <c r="G270" s="13">
        <f t="shared" si="76"/>
        <v>2.2376877068797697E-2</v>
      </c>
      <c r="H270" s="10">
        <f t="shared" si="45"/>
        <v>24252325</v>
      </c>
      <c r="I270" s="10">
        <f t="shared" si="91"/>
        <v>107883</v>
      </c>
      <c r="J270" s="10">
        <v>45976020</v>
      </c>
      <c r="K270" s="10">
        <f t="shared" si="92"/>
        <v>491964</v>
      </c>
      <c r="L270" s="13">
        <f t="shared" si="77"/>
        <v>0.64001537060779967</v>
      </c>
      <c r="M270" s="10">
        <v>16067965</v>
      </c>
      <c r="N270" s="10">
        <f t="shared" si="93"/>
        <v>216230</v>
      </c>
      <c r="O270" s="10">
        <v>297843</v>
      </c>
      <c r="P270" s="10">
        <f t="shared" si="94"/>
        <v>2304</v>
      </c>
      <c r="Q270" s="13">
        <f t="shared" si="78"/>
        <v>1.8536448143868872E-2</v>
      </c>
      <c r="R270" s="3">
        <v>287364</v>
      </c>
      <c r="S270" s="10">
        <f t="shared" si="95"/>
        <v>3793</v>
      </c>
      <c r="T270" s="10">
        <v>3871</v>
      </c>
      <c r="U270" s="10">
        <f t="shared" si="96"/>
        <v>25</v>
      </c>
      <c r="V270" s="5">
        <f t="shared" si="88"/>
        <v>1.3470720062359933E-2</v>
      </c>
    </row>
    <row r="271" spans="1:22" ht="17.25" x14ac:dyDescent="0.3">
      <c r="A271" s="8">
        <v>44179</v>
      </c>
      <c r="B271" s="7" t="s">
        <v>134</v>
      </c>
      <c r="C271" s="10">
        <v>72352258</v>
      </c>
      <c r="D271" s="10">
        <f t="shared" si="89"/>
        <v>516452</v>
      </c>
      <c r="E271" s="10">
        <v>1614290</v>
      </c>
      <c r="F271" s="10">
        <f t="shared" si="90"/>
        <v>6829</v>
      </c>
      <c r="G271" s="13">
        <f t="shared" si="76"/>
        <v>2.2311535874941179E-2</v>
      </c>
      <c r="H271" s="10">
        <f t="shared" si="45"/>
        <v>23403519</v>
      </c>
      <c r="I271" s="10">
        <f t="shared" si="91"/>
        <v>-848806</v>
      </c>
      <c r="J271" s="10">
        <v>47334449</v>
      </c>
      <c r="K271" s="10">
        <f t="shared" si="92"/>
        <v>1358429</v>
      </c>
      <c r="L271" s="13">
        <f t="shared" si="77"/>
        <v>0.65422213913489746</v>
      </c>
      <c r="M271" s="10">
        <v>16257915</v>
      </c>
      <c r="N271" s="10">
        <f t="shared" si="93"/>
        <v>189950</v>
      </c>
      <c r="O271" s="10">
        <v>299191</v>
      </c>
      <c r="P271" s="10">
        <f t="shared" si="94"/>
        <v>1348</v>
      </c>
      <c r="Q271" s="13">
        <f t="shared" si="78"/>
        <v>1.8402790271692282E-2</v>
      </c>
      <c r="R271" s="3">
        <v>289679</v>
      </c>
      <c r="S271" s="10">
        <f t="shared" si="95"/>
        <v>2315</v>
      </c>
      <c r="T271" s="10">
        <v>3958</v>
      </c>
      <c r="U271" s="10">
        <f t="shared" si="96"/>
        <v>87</v>
      </c>
      <c r="V271" s="5">
        <f t="shared" si="88"/>
        <v>1.3663399832228086E-2</v>
      </c>
    </row>
    <row r="272" spans="1:22" ht="17.25" x14ac:dyDescent="0.3">
      <c r="A272" s="8">
        <v>44180</v>
      </c>
      <c r="B272" s="7" t="s">
        <v>54</v>
      </c>
      <c r="C272" s="10">
        <v>72991941</v>
      </c>
      <c r="D272" s="10">
        <f t="shared" si="89"/>
        <v>639683</v>
      </c>
      <c r="E272" s="10">
        <v>1624161</v>
      </c>
      <c r="F272" s="10">
        <f t="shared" si="90"/>
        <v>9871</v>
      </c>
      <c r="G272" s="13">
        <f t="shared" si="76"/>
        <v>2.2251237297553163E-2</v>
      </c>
      <c r="H272" s="10">
        <f t="shared" si="45"/>
        <v>29988452</v>
      </c>
      <c r="I272" s="10">
        <f t="shared" si="91"/>
        <v>6584933</v>
      </c>
      <c r="J272" s="10">
        <v>41379328</v>
      </c>
      <c r="K272" s="10">
        <f t="shared" si="92"/>
        <v>-5955121</v>
      </c>
      <c r="L272" s="13">
        <f t="shared" si="77"/>
        <v>0.56690269409331095</v>
      </c>
      <c r="M272" s="10">
        <v>16520408</v>
      </c>
      <c r="N272" s="10">
        <f t="shared" si="93"/>
        <v>262493</v>
      </c>
      <c r="O272" s="10">
        <v>300494</v>
      </c>
      <c r="P272" s="10">
        <f t="shared" si="94"/>
        <v>1303</v>
      </c>
      <c r="Q272" s="13">
        <f t="shared" si="78"/>
        <v>1.8189260216817889E-2</v>
      </c>
      <c r="R272" s="3">
        <v>291545</v>
      </c>
      <c r="S272" s="10">
        <f t="shared" si="95"/>
        <v>1866</v>
      </c>
      <c r="T272" s="10">
        <v>3969</v>
      </c>
      <c r="U272" s="10">
        <f t="shared" si="96"/>
        <v>11</v>
      </c>
      <c r="V272" s="5">
        <f t="shared" si="88"/>
        <v>1.3613678848891251E-2</v>
      </c>
    </row>
    <row r="273" spans="1:22" ht="17.25" x14ac:dyDescent="0.3">
      <c r="A273" s="8">
        <v>44181</v>
      </c>
      <c r="B273" s="7" t="s">
        <v>135</v>
      </c>
      <c r="C273" s="10">
        <v>73627952</v>
      </c>
      <c r="D273" s="10">
        <f t="shared" si="89"/>
        <v>636011</v>
      </c>
      <c r="E273" s="10">
        <v>1638842</v>
      </c>
      <c r="F273" s="10">
        <f t="shared" si="90"/>
        <v>14681</v>
      </c>
      <c r="G273" s="13">
        <f t="shared" si="76"/>
        <v>2.2258421638564656E-2</v>
      </c>
      <c r="H273" s="10">
        <f t="shared" si="45"/>
        <v>30249253</v>
      </c>
      <c r="I273" s="10">
        <f t="shared" si="91"/>
        <v>260801</v>
      </c>
      <c r="J273" s="10">
        <v>41739857</v>
      </c>
      <c r="K273" s="10">
        <f t="shared" si="92"/>
        <v>360529</v>
      </c>
      <c r="L273" s="13">
        <f t="shared" si="77"/>
        <v>0.56690232263964102</v>
      </c>
      <c r="M273" s="10">
        <v>16725039</v>
      </c>
      <c r="N273" s="10">
        <f t="shared" si="93"/>
        <v>204631</v>
      </c>
      <c r="O273" s="10">
        <v>303872</v>
      </c>
      <c r="P273" s="10">
        <f t="shared" si="94"/>
        <v>3378</v>
      </c>
      <c r="Q273" s="13">
        <f t="shared" si="78"/>
        <v>1.8168687080490516E-2</v>
      </c>
      <c r="R273" s="3">
        <v>293382</v>
      </c>
      <c r="S273" s="10">
        <f t="shared" si="95"/>
        <v>1837</v>
      </c>
      <c r="T273" s="10">
        <v>4085</v>
      </c>
      <c r="U273" s="10">
        <f t="shared" si="96"/>
        <v>116</v>
      </c>
      <c r="V273" s="5">
        <f t="shared" si="88"/>
        <v>1.3923826274277223E-2</v>
      </c>
    </row>
    <row r="274" spans="1:22" ht="17.25" x14ac:dyDescent="0.3">
      <c r="A274" s="8">
        <v>44182</v>
      </c>
      <c r="B274" s="7" t="s">
        <v>54</v>
      </c>
      <c r="C274" s="10">
        <v>74372756</v>
      </c>
      <c r="D274" s="10">
        <f t="shared" si="89"/>
        <v>744804</v>
      </c>
      <c r="E274" s="10">
        <v>1652117</v>
      </c>
      <c r="F274" s="10">
        <f t="shared" si="90"/>
        <v>13275</v>
      </c>
      <c r="G274" s="13">
        <f t="shared" si="76"/>
        <v>2.221400804348302E-2</v>
      </c>
      <c r="H274" s="10">
        <f t="shared" si="45"/>
        <v>30623414</v>
      </c>
      <c r="I274" s="10">
        <f t="shared" si="91"/>
        <v>374161</v>
      </c>
      <c r="J274" s="10">
        <v>42097225</v>
      </c>
      <c r="K274" s="10">
        <f t="shared" si="92"/>
        <v>357368</v>
      </c>
      <c r="L274" s="13">
        <f t="shared" si="77"/>
        <v>0.56603018718305931</v>
      </c>
      <c r="M274" s="10">
        <v>16984580</v>
      </c>
      <c r="N274" s="10">
        <f t="shared" si="93"/>
        <v>259541</v>
      </c>
      <c r="O274" s="10">
        <v>307543</v>
      </c>
      <c r="P274" s="10">
        <f t="shared" si="94"/>
        <v>3671</v>
      </c>
      <c r="Q274" s="13">
        <f t="shared" si="78"/>
        <v>1.810718899142634E-2</v>
      </c>
      <c r="R274" s="3">
        <v>298492</v>
      </c>
      <c r="S274" s="10">
        <f t="shared" si="95"/>
        <v>5110</v>
      </c>
      <c r="T274" s="10">
        <v>4156</v>
      </c>
      <c r="U274" s="10">
        <f t="shared" si="96"/>
        <v>71</v>
      </c>
      <c r="V274" s="5">
        <f t="shared" si="88"/>
        <v>1.3923321228039612E-2</v>
      </c>
    </row>
    <row r="275" spans="1:22" ht="17.25" x14ac:dyDescent="0.3">
      <c r="A275" s="8">
        <v>44183</v>
      </c>
      <c r="B275" s="7" t="s">
        <v>97</v>
      </c>
      <c r="C275" s="10">
        <v>75096337</v>
      </c>
      <c r="D275" s="10">
        <f t="shared" si="89"/>
        <v>723581</v>
      </c>
      <c r="E275" s="10">
        <v>1665211</v>
      </c>
      <c r="F275" s="10">
        <f t="shared" si="90"/>
        <v>13094</v>
      </c>
      <c r="G275" s="13">
        <f t="shared" si="76"/>
        <v>2.2174330553566147E-2</v>
      </c>
      <c r="H275" s="10">
        <f t="shared" si="45"/>
        <v>30958954</v>
      </c>
      <c r="I275" s="10">
        <f t="shared" si="91"/>
        <v>335540</v>
      </c>
      <c r="J275" s="10">
        <v>42472172</v>
      </c>
      <c r="K275" s="10">
        <f t="shared" si="92"/>
        <v>374947</v>
      </c>
      <c r="L275" s="13">
        <f t="shared" si="77"/>
        <v>0.5655691568551473</v>
      </c>
      <c r="M275" s="10">
        <v>17215045</v>
      </c>
      <c r="N275" s="10">
        <f t="shared" si="93"/>
        <v>230465</v>
      </c>
      <c r="O275" s="10">
        <v>310801</v>
      </c>
      <c r="P275" s="10">
        <f t="shared" si="94"/>
        <v>3258</v>
      </c>
      <c r="Q275" s="13">
        <f t="shared" si="78"/>
        <v>1.80540335503044E-2</v>
      </c>
      <c r="R275" s="3">
        <v>302086</v>
      </c>
      <c r="S275" s="10">
        <f t="shared" si="95"/>
        <v>3594</v>
      </c>
      <c r="T275" s="10">
        <v>4226</v>
      </c>
      <c r="U275" s="10">
        <f t="shared" si="96"/>
        <v>70</v>
      </c>
      <c r="V275" s="5">
        <f t="shared" si="88"/>
        <v>1.3989393748800011E-2</v>
      </c>
    </row>
    <row r="276" spans="1:22" ht="17.25" x14ac:dyDescent="0.3">
      <c r="A276" s="8">
        <v>44184</v>
      </c>
      <c r="B276" s="7" t="s">
        <v>106</v>
      </c>
      <c r="C276" s="10">
        <v>75802551</v>
      </c>
      <c r="D276" s="10">
        <f t="shared" si="89"/>
        <v>706214</v>
      </c>
      <c r="E276" s="10">
        <v>1677706</v>
      </c>
      <c r="F276" s="10">
        <f t="shared" si="90"/>
        <v>12495</v>
      </c>
      <c r="G276" s="13">
        <f t="shared" si="76"/>
        <v>2.2132579680596766E-2</v>
      </c>
      <c r="H276" s="10">
        <f t="shared" si="45"/>
        <v>31327643</v>
      </c>
      <c r="I276" s="10">
        <f t="shared" si="91"/>
        <v>368689</v>
      </c>
      <c r="J276" s="10">
        <v>42797202</v>
      </c>
      <c r="K276" s="10">
        <f t="shared" si="92"/>
        <v>325030</v>
      </c>
      <c r="L276" s="13">
        <f t="shared" si="77"/>
        <v>0.56458788570321339</v>
      </c>
      <c r="M276" s="10">
        <v>17446837</v>
      </c>
      <c r="N276" s="10">
        <f t="shared" si="93"/>
        <v>231792</v>
      </c>
      <c r="O276" s="10">
        <v>313672</v>
      </c>
      <c r="P276" s="10">
        <f t="shared" si="94"/>
        <v>2871</v>
      </c>
      <c r="Q276" s="13">
        <f t="shared" si="78"/>
        <v>1.7978731617656542E-2</v>
      </c>
      <c r="R276" s="3">
        <v>305418</v>
      </c>
      <c r="S276" s="10">
        <f t="shared" si="95"/>
        <v>3332</v>
      </c>
      <c r="T276" s="10">
        <v>4259</v>
      </c>
      <c r="U276" s="10">
        <f t="shared" si="96"/>
        <v>33</v>
      </c>
      <c r="V276" s="5">
        <f t="shared" si="88"/>
        <v>1.3944823160390023E-2</v>
      </c>
    </row>
    <row r="277" spans="1:22" ht="17.25" x14ac:dyDescent="0.3">
      <c r="A277" s="8">
        <v>44185</v>
      </c>
      <c r="B277" s="7" t="s">
        <v>85</v>
      </c>
      <c r="C277" s="10">
        <v>76381409</v>
      </c>
      <c r="D277" s="10">
        <f t="shared" si="89"/>
        <v>578858</v>
      </c>
      <c r="E277" s="10">
        <v>1687975</v>
      </c>
      <c r="F277" s="10">
        <f t="shared" si="90"/>
        <v>10269</v>
      </c>
      <c r="G277" s="13">
        <f t="shared" si="76"/>
        <v>2.2099291203177465E-2</v>
      </c>
      <c r="H277" s="10">
        <f t="shared" si="45"/>
        <v>31561349</v>
      </c>
      <c r="I277" s="10">
        <f t="shared" si="91"/>
        <v>233706</v>
      </c>
      <c r="J277" s="10">
        <v>43132085</v>
      </c>
      <c r="K277" s="10">
        <f t="shared" si="92"/>
        <v>334883</v>
      </c>
      <c r="L277" s="13">
        <f t="shared" si="77"/>
        <v>0.5646934976022765</v>
      </c>
      <c r="M277" s="10">
        <v>17659719</v>
      </c>
      <c r="N277" s="10">
        <f t="shared" si="93"/>
        <v>212882</v>
      </c>
      <c r="O277" s="10">
        <v>316209</v>
      </c>
      <c r="P277" s="10">
        <f t="shared" si="94"/>
        <v>2537</v>
      </c>
      <c r="Q277" s="13">
        <f t="shared" si="78"/>
        <v>1.790566429737642E-2</v>
      </c>
      <c r="R277" s="3">
        <v>306598</v>
      </c>
      <c r="S277" s="10">
        <f t="shared" si="95"/>
        <v>1180</v>
      </c>
      <c r="T277" s="10">
        <v>4339</v>
      </c>
      <c r="U277" s="10">
        <f t="shared" si="96"/>
        <v>80</v>
      </c>
      <c r="V277" s="5">
        <f t="shared" si="88"/>
        <v>1.4152081879203388E-2</v>
      </c>
    </row>
    <row r="278" spans="1:22" ht="17.25" x14ac:dyDescent="0.3">
      <c r="A278" s="8">
        <v>44186</v>
      </c>
      <c r="B278" s="7" t="s">
        <v>85</v>
      </c>
      <c r="C278" s="10">
        <v>76934266</v>
      </c>
      <c r="D278" s="10">
        <f t="shared" si="89"/>
        <v>552857</v>
      </c>
      <c r="E278" s="10">
        <v>1695386</v>
      </c>
      <c r="F278" s="10">
        <f t="shared" si="90"/>
        <v>7411</v>
      </c>
      <c r="G278" s="13">
        <f t="shared" si="76"/>
        <v>2.2036812569317291E-2</v>
      </c>
      <c r="H278" s="10">
        <f t="shared" si="45"/>
        <v>31851336</v>
      </c>
      <c r="I278" s="10">
        <f t="shared" si="91"/>
        <v>289987</v>
      </c>
      <c r="J278" s="10">
        <v>43387544</v>
      </c>
      <c r="K278" s="10">
        <f t="shared" si="92"/>
        <v>255459</v>
      </c>
      <c r="L278" s="13">
        <f t="shared" si="77"/>
        <v>0.5639560400823217</v>
      </c>
      <c r="M278" s="10">
        <v>17848395</v>
      </c>
      <c r="N278" s="10">
        <f t="shared" si="93"/>
        <v>188676</v>
      </c>
      <c r="O278" s="10">
        <v>317684</v>
      </c>
      <c r="P278" s="10">
        <f t="shared" si="94"/>
        <v>1475</v>
      </c>
      <c r="Q278" s="13">
        <f t="shared" si="78"/>
        <v>1.7799023385576127E-2</v>
      </c>
      <c r="R278" s="3">
        <v>310522</v>
      </c>
      <c r="S278" s="10">
        <f t="shared" si="95"/>
        <v>3924</v>
      </c>
      <c r="T278" s="10">
        <v>4368</v>
      </c>
      <c r="U278" s="10">
        <f t="shared" si="96"/>
        <v>29</v>
      </c>
      <c r="V278" s="5">
        <f t="shared" si="88"/>
        <v>1.4066636180367253E-2</v>
      </c>
    </row>
    <row r="279" spans="1:22" ht="17.25" x14ac:dyDescent="0.3">
      <c r="A279" s="8">
        <v>44187</v>
      </c>
      <c r="B279" s="7" t="s">
        <v>96</v>
      </c>
      <c r="C279" s="10">
        <v>77517453</v>
      </c>
      <c r="D279" s="10">
        <f t="shared" si="89"/>
        <v>583187</v>
      </c>
      <c r="E279" s="10">
        <v>1705654</v>
      </c>
      <c r="F279" s="10">
        <f t="shared" si="90"/>
        <v>10268</v>
      </c>
      <c r="G279" s="13">
        <f t="shared" si="76"/>
        <v>2.2003483525187547E-2</v>
      </c>
      <c r="H279" s="10">
        <f t="shared" si="45"/>
        <v>32046838</v>
      </c>
      <c r="I279" s="10">
        <f t="shared" si="91"/>
        <v>195502</v>
      </c>
      <c r="J279" s="10">
        <v>43764961</v>
      </c>
      <c r="K279" s="10">
        <f t="shared" si="92"/>
        <v>377417</v>
      </c>
      <c r="L279" s="13">
        <f t="shared" si="77"/>
        <v>0.56458203032032028</v>
      </c>
      <c r="M279" s="10">
        <v>18043824</v>
      </c>
      <c r="N279" s="10">
        <f t="shared" si="93"/>
        <v>195429</v>
      </c>
      <c r="O279" s="10">
        <v>319466</v>
      </c>
      <c r="P279" s="10">
        <f t="shared" si="94"/>
        <v>1782</v>
      </c>
      <c r="Q279" s="13">
        <f t="shared" si="78"/>
        <v>1.770500532481363E-2</v>
      </c>
      <c r="R279" s="3">
        <v>312466</v>
      </c>
      <c r="S279" s="10">
        <f t="shared" si="95"/>
        <v>1944</v>
      </c>
      <c r="T279" s="10">
        <v>4378</v>
      </c>
      <c r="U279" s="10">
        <f t="shared" si="96"/>
        <v>10</v>
      </c>
      <c r="V279" s="5">
        <f t="shared" si="88"/>
        <v>1.4011124410335845E-2</v>
      </c>
    </row>
    <row r="280" spans="1:22" ht="17.25" x14ac:dyDescent="0.3">
      <c r="A280" s="8">
        <v>44188</v>
      </c>
      <c r="B280" s="7" t="s">
        <v>85</v>
      </c>
      <c r="C280" s="10">
        <v>78145043</v>
      </c>
      <c r="D280" s="10">
        <f t="shared" si="89"/>
        <v>627590</v>
      </c>
      <c r="E280" s="10">
        <v>1719973</v>
      </c>
      <c r="F280" s="10">
        <f t="shared" si="90"/>
        <v>14319</v>
      </c>
      <c r="G280" s="13">
        <f t="shared" si="76"/>
        <v>2.2010007723714479E-2</v>
      </c>
      <c r="H280" s="10">
        <f t="shared" si="45"/>
        <v>32306493</v>
      </c>
      <c r="I280" s="10">
        <f t="shared" si="91"/>
        <v>259655</v>
      </c>
      <c r="J280" s="10">
        <v>44118577</v>
      </c>
      <c r="K280" s="10">
        <f t="shared" si="92"/>
        <v>353616</v>
      </c>
      <c r="L280" s="13">
        <f t="shared" si="77"/>
        <v>0.5645729441853401</v>
      </c>
      <c r="M280" s="10">
        <v>18238314</v>
      </c>
      <c r="N280" s="10">
        <f t="shared" si="93"/>
        <v>194490</v>
      </c>
      <c r="O280" s="10">
        <v>322851</v>
      </c>
      <c r="P280" s="10">
        <f t="shared" si="94"/>
        <v>3385</v>
      </c>
      <c r="Q280" s="13">
        <f t="shared" si="78"/>
        <v>1.7701800725659182E-2</v>
      </c>
      <c r="R280" s="3">
        <v>315397</v>
      </c>
      <c r="S280" s="10">
        <f t="shared" si="95"/>
        <v>2931</v>
      </c>
      <c r="T280" s="10">
        <v>4378</v>
      </c>
      <c r="U280" s="10">
        <f t="shared" si="96"/>
        <v>0</v>
      </c>
      <c r="V280" s="5">
        <f t="shared" si="88"/>
        <v>1.3880918334670273E-2</v>
      </c>
    </row>
    <row r="281" spans="1:22" ht="17.25" x14ac:dyDescent="0.3">
      <c r="A281" s="8">
        <v>44189</v>
      </c>
      <c r="B281" s="7" t="s">
        <v>85</v>
      </c>
      <c r="C281" s="10">
        <v>78843853</v>
      </c>
      <c r="D281" s="10">
        <f t="shared" si="89"/>
        <v>698810</v>
      </c>
      <c r="E281" s="10">
        <v>1733400</v>
      </c>
      <c r="F281" s="10">
        <f t="shared" si="90"/>
        <v>13427</v>
      </c>
      <c r="G281" s="13">
        <f t="shared" si="76"/>
        <v>2.1985226926948889E-2</v>
      </c>
      <c r="H281" s="10">
        <f t="shared" si="45"/>
        <v>32598020</v>
      </c>
      <c r="I281" s="10">
        <f t="shared" si="91"/>
        <v>291527</v>
      </c>
      <c r="J281" s="10">
        <v>44512433</v>
      </c>
      <c r="K281" s="10">
        <f t="shared" si="92"/>
        <v>393856</v>
      </c>
      <c r="L281" s="13">
        <f t="shared" si="77"/>
        <v>0.56456440554725296</v>
      </c>
      <c r="M281" s="10">
        <v>18467131</v>
      </c>
      <c r="N281" s="10">
        <f t="shared" si="93"/>
        <v>228817</v>
      </c>
      <c r="O281" s="10">
        <v>326259</v>
      </c>
      <c r="P281" s="10">
        <f t="shared" si="94"/>
        <v>3408</v>
      </c>
      <c r="Q281" s="13">
        <f t="shared" si="78"/>
        <v>1.7667010647187155E-2</v>
      </c>
      <c r="R281" s="3">
        <v>318027</v>
      </c>
      <c r="S281" s="10">
        <f t="shared" si="95"/>
        <v>2630</v>
      </c>
      <c r="T281" s="10">
        <v>4462</v>
      </c>
      <c r="U281" s="10">
        <f t="shared" si="96"/>
        <v>84</v>
      </c>
      <c r="V281" s="5">
        <f t="shared" si="88"/>
        <v>1.4030255292789605E-2</v>
      </c>
    </row>
    <row r="282" spans="1:22" ht="17.25" x14ac:dyDescent="0.3">
      <c r="A282" s="8">
        <v>44190</v>
      </c>
      <c r="B282" s="7" t="s">
        <v>113</v>
      </c>
      <c r="C282" s="10">
        <v>79489000</v>
      </c>
      <c r="D282" s="10">
        <f t="shared" si="89"/>
        <v>645147</v>
      </c>
      <c r="E282" s="10">
        <v>1744563</v>
      </c>
      <c r="F282" s="10">
        <f t="shared" si="90"/>
        <v>11163</v>
      </c>
      <c r="G282" s="13">
        <f t="shared" si="76"/>
        <v>2.1947225402256916E-2</v>
      </c>
      <c r="H282" s="10">
        <f t="shared" si="45"/>
        <v>32919317</v>
      </c>
      <c r="I282" s="10">
        <f t="shared" si="91"/>
        <v>321297</v>
      </c>
      <c r="J282" s="10">
        <v>44825120</v>
      </c>
      <c r="K282" s="10">
        <f t="shared" si="92"/>
        <v>312687</v>
      </c>
      <c r="L282" s="13">
        <f t="shared" si="77"/>
        <v>0.56391601353646414</v>
      </c>
      <c r="M282" s="10">
        <v>18655773</v>
      </c>
      <c r="N282" s="10">
        <f t="shared" si="93"/>
        <v>188642</v>
      </c>
      <c r="O282" s="10">
        <v>329109</v>
      </c>
      <c r="P282" s="10">
        <f t="shared" si="94"/>
        <v>2850</v>
      </c>
      <c r="Q282" s="13">
        <f t="shared" si="78"/>
        <v>1.7641134462774606E-2</v>
      </c>
      <c r="R282" s="3">
        <v>320714</v>
      </c>
      <c r="S282" s="10">
        <f t="shared" si="95"/>
        <v>2687</v>
      </c>
      <c r="T282" s="10">
        <v>4550</v>
      </c>
      <c r="U282" s="10">
        <f t="shared" si="96"/>
        <v>88</v>
      </c>
      <c r="V282" s="5">
        <f t="shared" si="88"/>
        <v>1.4187095044182668E-2</v>
      </c>
    </row>
    <row r="283" spans="1:22" ht="17.25" x14ac:dyDescent="0.3">
      <c r="A283" s="8">
        <v>44191</v>
      </c>
      <c r="B283" s="7" t="s">
        <v>113</v>
      </c>
      <c r="C283" s="10">
        <v>79937170</v>
      </c>
      <c r="D283" s="10">
        <f t="shared" si="89"/>
        <v>448170</v>
      </c>
      <c r="E283" s="10">
        <v>1752330</v>
      </c>
      <c r="F283" s="10">
        <f t="shared" si="90"/>
        <v>7767</v>
      </c>
      <c r="G283" s="13">
        <f t="shared" si="76"/>
        <v>2.1921341473559796E-2</v>
      </c>
      <c r="H283" s="10">
        <f t="shared" si="45"/>
        <v>33082324</v>
      </c>
      <c r="I283" s="10">
        <f t="shared" si="91"/>
        <v>163007</v>
      </c>
      <c r="J283" s="10">
        <v>45102516</v>
      </c>
      <c r="K283" s="10">
        <f t="shared" si="92"/>
        <v>277396</v>
      </c>
      <c r="L283" s="13">
        <f t="shared" si="77"/>
        <v>0.56422457787785085</v>
      </c>
      <c r="M283" s="10">
        <v>18762893</v>
      </c>
      <c r="N283" s="10">
        <f t="shared" si="93"/>
        <v>107120</v>
      </c>
      <c r="O283" s="10">
        <v>330279</v>
      </c>
      <c r="P283" s="10">
        <f t="shared" si="94"/>
        <v>1170</v>
      </c>
      <c r="Q283" s="13">
        <f t="shared" si="78"/>
        <v>1.7602775861909996E-2</v>
      </c>
      <c r="R283" s="3">
        <v>323329</v>
      </c>
      <c r="S283" s="10">
        <f t="shared" si="95"/>
        <v>2615</v>
      </c>
      <c r="T283" s="10">
        <v>4586</v>
      </c>
      <c r="U283" s="10">
        <f t="shared" si="96"/>
        <v>36</v>
      </c>
      <c r="V283" s="5">
        <f t="shared" si="88"/>
        <v>1.4183695245400196E-2</v>
      </c>
    </row>
    <row r="284" spans="1:22" ht="17.25" x14ac:dyDescent="0.3">
      <c r="A284" s="8">
        <v>44192</v>
      </c>
      <c r="B284" s="7" t="s">
        <v>136</v>
      </c>
      <c r="C284" s="10">
        <v>80441303</v>
      </c>
      <c r="D284" s="10">
        <f t="shared" si="89"/>
        <v>504133</v>
      </c>
      <c r="E284" s="10">
        <v>1759604</v>
      </c>
      <c r="F284" s="10">
        <f t="shared" si="90"/>
        <v>7274</v>
      </c>
      <c r="G284" s="13">
        <f t="shared" si="76"/>
        <v>2.1874384605629772E-2</v>
      </c>
      <c r="H284" s="10">
        <f t="shared" si="45"/>
        <v>33169464</v>
      </c>
      <c r="I284" s="10">
        <f t="shared" si="91"/>
        <v>87140</v>
      </c>
      <c r="J284" s="10">
        <v>45512235</v>
      </c>
      <c r="K284" s="10">
        <f t="shared" si="92"/>
        <v>409719</v>
      </c>
      <c r="L284" s="13">
        <f t="shared" si="77"/>
        <v>0.56578192175728437</v>
      </c>
      <c r="M284" s="10">
        <v>18986236</v>
      </c>
      <c r="N284" s="10">
        <f t="shared" si="93"/>
        <v>223343</v>
      </c>
      <c r="O284" s="10">
        <v>331930</v>
      </c>
      <c r="P284" s="10">
        <f t="shared" si="94"/>
        <v>1651</v>
      </c>
      <c r="Q284" s="13">
        <f t="shared" si="78"/>
        <v>1.7482664810444786E-2</v>
      </c>
      <c r="R284" s="3">
        <v>324869</v>
      </c>
      <c r="S284" s="10">
        <f t="shared" si="95"/>
        <v>1540</v>
      </c>
      <c r="T284" s="10">
        <v>4592</v>
      </c>
      <c r="U284" s="10">
        <f t="shared" si="96"/>
        <v>6</v>
      </c>
      <c r="V284" s="5">
        <f t="shared" si="88"/>
        <v>1.4134928232610684E-2</v>
      </c>
    </row>
    <row r="285" spans="1:22" ht="17.25" x14ac:dyDescent="0.3">
      <c r="A285" s="8">
        <v>44193</v>
      </c>
      <c r="B285" s="7" t="s">
        <v>75</v>
      </c>
      <c r="C285" s="10">
        <v>80879179</v>
      </c>
      <c r="D285" s="10">
        <f t="shared" si="89"/>
        <v>437876</v>
      </c>
      <c r="E285" s="10">
        <v>1766787</v>
      </c>
      <c r="F285" s="10">
        <f t="shared" si="90"/>
        <v>7183</v>
      </c>
      <c r="G285" s="13">
        <f t="shared" si="76"/>
        <v>2.1844769220518423E-2</v>
      </c>
      <c r="H285" s="10">
        <f t="shared" si="45"/>
        <v>33332527</v>
      </c>
      <c r="I285" s="10">
        <f t="shared" si="91"/>
        <v>163063</v>
      </c>
      <c r="J285" s="10">
        <v>45779865</v>
      </c>
      <c r="K285" s="10">
        <f t="shared" si="92"/>
        <v>267630</v>
      </c>
      <c r="L285" s="13">
        <f t="shared" si="77"/>
        <v>0.56602781539115277</v>
      </c>
      <c r="M285" s="10">
        <v>19136758</v>
      </c>
      <c r="N285" s="10">
        <f t="shared" si="93"/>
        <v>150522</v>
      </c>
      <c r="O285" s="10">
        <v>333140</v>
      </c>
      <c r="P285" s="10">
        <f t="shared" si="94"/>
        <v>1210</v>
      </c>
      <c r="Q285" s="13">
        <f t="shared" si="78"/>
        <v>1.7408382339370126E-2</v>
      </c>
      <c r="R285" s="3">
        <v>325018</v>
      </c>
      <c r="S285" s="10">
        <f t="shared" si="95"/>
        <v>149</v>
      </c>
      <c r="T285" s="10">
        <v>4691</v>
      </c>
      <c r="U285" s="10">
        <f t="shared" si="96"/>
        <v>99</v>
      </c>
      <c r="V285" s="5">
        <f t="shared" si="88"/>
        <v>1.4433046785101133E-2</v>
      </c>
    </row>
    <row r="286" spans="1:22" ht="17.25" x14ac:dyDescent="0.3">
      <c r="A286" s="8">
        <v>44194</v>
      </c>
      <c r="B286" s="7" t="s">
        <v>137</v>
      </c>
      <c r="C286" s="10">
        <v>81429013</v>
      </c>
      <c r="D286" s="10">
        <f t="shared" si="89"/>
        <v>549834</v>
      </c>
      <c r="E286" s="10">
        <v>1777549</v>
      </c>
      <c r="F286" s="10">
        <f t="shared" si="90"/>
        <v>10762</v>
      </c>
      <c r="G286" s="13">
        <f t="shared" si="76"/>
        <v>2.182943074601678E-2</v>
      </c>
      <c r="H286" s="10">
        <f t="shared" si="45"/>
        <v>33539935</v>
      </c>
      <c r="I286" s="10">
        <f t="shared" si="91"/>
        <v>207408</v>
      </c>
      <c r="J286" s="10">
        <v>46111529</v>
      </c>
      <c r="K286" s="10">
        <f t="shared" si="92"/>
        <v>331664</v>
      </c>
      <c r="L286" s="13">
        <f t="shared" si="77"/>
        <v>0.56627886426672025</v>
      </c>
      <c r="M286" s="10">
        <v>19312568</v>
      </c>
      <c r="N286" s="10">
        <f t="shared" si="93"/>
        <v>175810</v>
      </c>
      <c r="O286" s="10">
        <v>335051</v>
      </c>
      <c r="P286" s="10">
        <f t="shared" si="94"/>
        <v>1911</v>
      </c>
      <c r="Q286" s="13">
        <f t="shared" si="78"/>
        <v>1.7348858007904491E-2</v>
      </c>
      <c r="R286" s="3">
        <v>328249</v>
      </c>
      <c r="S286" s="10">
        <f t="shared" si="95"/>
        <v>3231</v>
      </c>
      <c r="T286" s="10">
        <v>4631</v>
      </c>
      <c r="U286" s="10">
        <f t="shared" si="96"/>
        <v>-60</v>
      </c>
      <c r="V286" s="5">
        <f t="shared" si="88"/>
        <v>1.4108192256488215E-2</v>
      </c>
    </row>
    <row r="287" spans="1:22" ht="17.25" x14ac:dyDescent="0.3">
      <c r="A287" s="8">
        <v>44195</v>
      </c>
      <c r="B287" s="7" t="s">
        <v>54</v>
      </c>
      <c r="C287" s="10">
        <v>82083787</v>
      </c>
      <c r="D287" s="10">
        <f t="shared" si="89"/>
        <v>654774</v>
      </c>
      <c r="E287" s="10">
        <v>1793150</v>
      </c>
      <c r="F287" s="10">
        <f t="shared" si="90"/>
        <v>15601</v>
      </c>
      <c r="G287" s="13">
        <f t="shared" si="76"/>
        <v>2.1845361496296459E-2</v>
      </c>
      <c r="H287" s="10">
        <f t="shared" si="45"/>
        <v>33819448</v>
      </c>
      <c r="I287" s="10">
        <f t="shared" si="91"/>
        <v>279513</v>
      </c>
      <c r="J287" s="10">
        <v>46471189</v>
      </c>
      <c r="K287" s="10">
        <f t="shared" si="92"/>
        <v>359660</v>
      </c>
      <c r="L287" s="13">
        <f t="shared" si="77"/>
        <v>0.5661433359550041</v>
      </c>
      <c r="M287" s="10">
        <v>19516147</v>
      </c>
      <c r="N287" s="10">
        <f t="shared" si="93"/>
        <v>203579</v>
      </c>
      <c r="O287" s="10">
        <v>338656</v>
      </c>
      <c r="P287" s="10">
        <f t="shared" si="94"/>
        <v>3605</v>
      </c>
      <c r="Q287" s="13">
        <f t="shared" si="78"/>
        <v>1.7352605511733437E-2</v>
      </c>
      <c r="R287" s="3">
        <v>328408</v>
      </c>
      <c r="S287" s="10">
        <f t="shared" si="95"/>
        <v>159</v>
      </c>
      <c r="T287" s="10">
        <v>4687</v>
      </c>
      <c r="U287" s="10">
        <f t="shared" si="96"/>
        <v>56</v>
      </c>
      <c r="V287" s="5">
        <f t="shared" si="88"/>
        <v>1.4271881318360088E-2</v>
      </c>
    </row>
    <row r="288" spans="1:22" ht="17.25" x14ac:dyDescent="0.3">
      <c r="A288" s="8">
        <v>44196</v>
      </c>
      <c r="B288" s="7" t="s">
        <v>101</v>
      </c>
      <c r="C288" s="10">
        <v>82849128</v>
      </c>
      <c r="D288" s="10">
        <f t="shared" si="89"/>
        <v>765341</v>
      </c>
      <c r="E288" s="10">
        <v>1807866</v>
      </c>
      <c r="F288" s="10">
        <f t="shared" si="90"/>
        <v>14716</v>
      </c>
      <c r="G288" s="13">
        <f t="shared" si="76"/>
        <v>2.1821183199417622E-2</v>
      </c>
      <c r="H288" s="10">
        <f t="shared" si="45"/>
        <v>34181686</v>
      </c>
      <c r="I288" s="10">
        <f t="shared" si="91"/>
        <v>362238</v>
      </c>
      <c r="J288" s="10">
        <v>46859576</v>
      </c>
      <c r="K288" s="10">
        <f t="shared" si="92"/>
        <v>388387</v>
      </c>
      <c r="L288" s="13">
        <f t="shared" si="77"/>
        <v>0.56560131809715608</v>
      </c>
      <c r="M288" s="10">
        <v>19745888</v>
      </c>
      <c r="N288" s="10">
        <f t="shared" si="93"/>
        <v>229741</v>
      </c>
      <c r="O288" s="10">
        <v>342414</v>
      </c>
      <c r="P288" s="10">
        <f t="shared" si="94"/>
        <v>3758</v>
      </c>
      <c r="Q288" s="13">
        <f t="shared" si="78"/>
        <v>1.7341028167484795E-2</v>
      </c>
      <c r="R288" s="3">
        <v>330859</v>
      </c>
      <c r="S288" s="10">
        <f t="shared" si="95"/>
        <v>2451</v>
      </c>
      <c r="T288" s="10">
        <v>4781</v>
      </c>
      <c r="U288" s="10">
        <f t="shared" si="96"/>
        <v>94</v>
      </c>
      <c r="V288" s="5">
        <f t="shared" si="88"/>
        <v>1.4450264311987886E-2</v>
      </c>
    </row>
    <row r="289" spans="1:22" ht="17.25" x14ac:dyDescent="0.3">
      <c r="A289" s="8"/>
      <c r="B289" s="7"/>
      <c r="C289" s="10"/>
      <c r="D289" s="10"/>
      <c r="E289" s="10"/>
      <c r="F289" s="10"/>
      <c r="G289" s="13"/>
      <c r="H289" s="10"/>
      <c r="I289" s="10"/>
      <c r="J289" s="10"/>
      <c r="K289" s="10"/>
      <c r="L289" s="13"/>
      <c r="M289" s="10"/>
      <c r="N289" s="10"/>
      <c r="O289" s="10"/>
      <c r="P289" s="10"/>
      <c r="Q289" s="13"/>
      <c r="R289" s="3"/>
      <c r="S289" s="3"/>
      <c r="T289" s="10"/>
      <c r="U289" s="10"/>
      <c r="V289" s="5"/>
    </row>
    <row r="290" spans="1:22" ht="17.25" x14ac:dyDescent="0.3">
      <c r="A290" s="8">
        <v>44197</v>
      </c>
      <c r="B290" s="7" t="s">
        <v>85</v>
      </c>
      <c r="C290" s="10">
        <v>83572007</v>
      </c>
      <c r="D290" s="10">
        <f>SUM(C290-C288)</f>
        <v>722879</v>
      </c>
      <c r="E290" s="10">
        <v>1820841</v>
      </c>
      <c r="F290" s="10">
        <f>SUM(E290-E288)</f>
        <v>12975</v>
      </c>
      <c r="G290" s="13">
        <f t="shared" si="76"/>
        <v>2.1787690225029535E-2</v>
      </c>
      <c r="H290" s="10">
        <f t="shared" si="45"/>
        <v>34595924</v>
      </c>
      <c r="I290" s="10">
        <f>SUM(H290-H288)</f>
        <v>414238</v>
      </c>
      <c r="J290" s="10">
        <v>47155242</v>
      </c>
      <c r="K290" s="10">
        <f>SUM(J290-J288)</f>
        <v>295666</v>
      </c>
      <c r="L290" s="13">
        <f t="shared" si="77"/>
        <v>0.56424685361451232</v>
      </c>
      <c r="M290" s="10">
        <v>19975978</v>
      </c>
      <c r="N290" s="10">
        <f>SUM(M290-M288)</f>
        <v>230090</v>
      </c>
      <c r="O290" s="10">
        <v>345844</v>
      </c>
      <c r="P290" s="10">
        <f>SUM(O290-O288)</f>
        <v>3430</v>
      </c>
      <c r="Q290" s="13">
        <f t="shared" si="78"/>
        <v>1.7312994637859534E-2</v>
      </c>
      <c r="R290" s="3">
        <v>335579</v>
      </c>
      <c r="S290" s="10">
        <f>SUM(R290-R288)</f>
        <v>4720</v>
      </c>
      <c r="T290" s="10">
        <v>4814</v>
      </c>
      <c r="U290" s="10">
        <f>SUM(T290-T288)</f>
        <v>33</v>
      </c>
      <c r="V290" s="5">
        <f t="shared" si="88"/>
        <v>1.4345355341067231E-2</v>
      </c>
    </row>
    <row r="291" spans="1:22" ht="17.25" x14ac:dyDescent="0.3">
      <c r="A291" s="8">
        <v>44198</v>
      </c>
      <c r="B291" s="7" t="s">
        <v>101</v>
      </c>
      <c r="C291" s="10">
        <v>84067411</v>
      </c>
      <c r="D291" s="10">
        <f t="shared" ref="D291:D320" si="97">SUM(C291-C290)</f>
        <v>495404</v>
      </c>
      <c r="E291" s="10">
        <v>1829515</v>
      </c>
      <c r="F291" s="10">
        <f t="shared" ref="F291:F320" si="98">SUM(E291-E290)</f>
        <v>8674</v>
      </c>
      <c r="G291" s="13">
        <f t="shared" si="76"/>
        <v>2.1762475830259601E-2</v>
      </c>
      <c r="H291" s="10">
        <f t="shared" si="45"/>
        <v>34821869</v>
      </c>
      <c r="I291" s="10">
        <f t="shared" ref="I291:I320" si="99">SUM(H291-H290)</f>
        <v>225945</v>
      </c>
      <c r="J291" s="10">
        <v>47416027</v>
      </c>
      <c r="K291" s="10">
        <f t="shared" ref="K291:K320" si="100">SUM(J291-J290)</f>
        <v>260785</v>
      </c>
      <c r="L291" s="13">
        <f t="shared" si="77"/>
        <v>0.56402387602967818</v>
      </c>
      <c r="M291" s="10">
        <v>20136701</v>
      </c>
      <c r="N291" s="10">
        <f t="shared" ref="N291:N320" si="101">SUM(M291-M290)</f>
        <v>160723</v>
      </c>
      <c r="O291" s="10">
        <v>348870</v>
      </c>
      <c r="P291" s="10">
        <f t="shared" ref="P291:P323" si="102">SUM(O291-O290)</f>
        <v>3026</v>
      </c>
      <c r="Q291" s="13">
        <f t="shared" si="78"/>
        <v>1.7325082196929874E-2</v>
      </c>
      <c r="R291" s="3">
        <v>337161</v>
      </c>
      <c r="S291" s="10">
        <f t="shared" ref="S291:S320" si="103">SUM(R291-R290)</f>
        <v>1582</v>
      </c>
      <c r="T291" s="10">
        <v>4873</v>
      </c>
      <c r="U291" s="10">
        <f t="shared" ref="U291:U320" si="104">SUM(T291-T290)</f>
        <v>59</v>
      </c>
      <c r="V291" s="5">
        <f t="shared" si="88"/>
        <v>1.4453035790023164E-2</v>
      </c>
    </row>
    <row r="292" spans="1:22" ht="17.25" x14ac:dyDescent="0.3">
      <c r="A292" s="8">
        <v>44199</v>
      </c>
      <c r="B292" s="7" t="s">
        <v>86</v>
      </c>
      <c r="C292" s="10">
        <v>84672991</v>
      </c>
      <c r="D292" s="10">
        <f t="shared" si="97"/>
        <v>605580</v>
      </c>
      <c r="E292" s="10">
        <v>1837649</v>
      </c>
      <c r="F292" s="10">
        <f t="shared" si="98"/>
        <v>8134</v>
      </c>
      <c r="G292" s="13">
        <f t="shared" si="76"/>
        <v>2.170289461015969E-2</v>
      </c>
      <c r="H292" s="10">
        <f t="shared" si="45"/>
        <v>35140977</v>
      </c>
      <c r="I292" s="10">
        <f t="shared" si="99"/>
        <v>319108</v>
      </c>
      <c r="J292" s="10">
        <v>47694365</v>
      </c>
      <c r="K292" s="10">
        <f t="shared" si="100"/>
        <v>278338</v>
      </c>
      <c r="L292" s="13">
        <f t="shared" si="77"/>
        <v>0.56327719662105713</v>
      </c>
      <c r="M292" s="10">
        <v>20430802</v>
      </c>
      <c r="N292" s="10">
        <f t="shared" si="101"/>
        <v>294101</v>
      </c>
      <c r="O292" s="10">
        <v>350412</v>
      </c>
      <c r="P292" s="10">
        <f t="shared" si="102"/>
        <v>1542</v>
      </c>
      <c r="Q292" s="13">
        <f t="shared" si="78"/>
        <v>1.7151162250018379E-2</v>
      </c>
      <c r="R292" s="3">
        <v>340454</v>
      </c>
      <c r="S292" s="10">
        <f t="shared" si="103"/>
        <v>3293</v>
      </c>
      <c r="T292" s="10">
        <v>4912</v>
      </c>
      <c r="U292" s="10">
        <f t="shared" si="104"/>
        <v>39</v>
      </c>
      <c r="V292" s="5">
        <f t="shared" si="88"/>
        <v>1.4427793475770589E-2</v>
      </c>
    </row>
    <row r="293" spans="1:22" ht="17.25" x14ac:dyDescent="0.3">
      <c r="A293" s="8">
        <v>44200</v>
      </c>
      <c r="B293" s="7" t="s">
        <v>61</v>
      </c>
      <c r="C293" s="10">
        <v>85218022</v>
      </c>
      <c r="D293" s="10">
        <f t="shared" si="97"/>
        <v>545031</v>
      </c>
      <c r="E293" s="10">
        <v>1845259</v>
      </c>
      <c r="F293" s="10">
        <f t="shared" si="98"/>
        <v>7610</v>
      </c>
      <c r="G293" s="13">
        <f t="shared" si="76"/>
        <v>2.1653389232620304E-2</v>
      </c>
      <c r="H293" s="10">
        <f t="shared" si="45"/>
        <v>35432095</v>
      </c>
      <c r="I293" s="10">
        <f t="shared" si="99"/>
        <v>291118</v>
      </c>
      <c r="J293" s="10">
        <v>47940668</v>
      </c>
      <c r="K293" s="10">
        <f t="shared" si="100"/>
        <v>246303</v>
      </c>
      <c r="L293" s="13">
        <f t="shared" si="77"/>
        <v>0.56256489971100243</v>
      </c>
      <c r="M293" s="10">
        <v>20640212</v>
      </c>
      <c r="N293" s="10">
        <f t="shared" si="101"/>
        <v>209410</v>
      </c>
      <c r="O293" s="10">
        <v>351590</v>
      </c>
      <c r="P293" s="10">
        <f t="shared" si="102"/>
        <v>1178</v>
      </c>
      <c r="Q293" s="13">
        <f t="shared" si="78"/>
        <v>1.703422426087484E-2</v>
      </c>
      <c r="R293" s="3">
        <v>342494</v>
      </c>
      <c r="S293" s="10">
        <f t="shared" si="103"/>
        <v>2040</v>
      </c>
      <c r="T293" s="10">
        <v>4934</v>
      </c>
      <c r="U293" s="10">
        <f t="shared" si="104"/>
        <v>22</v>
      </c>
      <c r="V293" s="5">
        <f t="shared" si="88"/>
        <v>1.4406091785549528E-2</v>
      </c>
    </row>
    <row r="294" spans="1:22" ht="17.25" x14ac:dyDescent="0.3">
      <c r="A294" s="8">
        <v>44201</v>
      </c>
      <c r="B294" s="7" t="s">
        <v>85</v>
      </c>
      <c r="C294" s="10">
        <v>85827486</v>
      </c>
      <c r="D294" s="10">
        <f t="shared" si="97"/>
        <v>609464</v>
      </c>
      <c r="E294" s="10">
        <v>1856288</v>
      </c>
      <c r="F294" s="10">
        <f t="shared" si="98"/>
        <v>11029</v>
      </c>
      <c r="G294" s="13">
        <f t="shared" si="76"/>
        <v>2.1628129711267555E-2</v>
      </c>
      <c r="H294" s="10">
        <f t="shared" si="45"/>
        <v>35709541</v>
      </c>
      <c r="I294" s="10">
        <f t="shared" si="99"/>
        <v>277446</v>
      </c>
      <c r="J294" s="10">
        <v>48261657</v>
      </c>
      <c r="K294" s="10">
        <f t="shared" si="100"/>
        <v>320989</v>
      </c>
      <c r="L294" s="13">
        <f t="shared" si="77"/>
        <v>0.56231003900079279</v>
      </c>
      <c r="M294" s="10">
        <v>20824710</v>
      </c>
      <c r="N294" s="10">
        <f t="shared" si="101"/>
        <v>184498</v>
      </c>
      <c r="O294" s="10">
        <v>353632</v>
      </c>
      <c r="P294" s="10">
        <f t="shared" si="102"/>
        <v>2042</v>
      </c>
      <c r="Q294" s="13">
        <f t="shared" si="78"/>
        <v>1.6981364926570406E-2</v>
      </c>
      <c r="R294" s="3">
        <v>345239</v>
      </c>
      <c r="S294" s="10">
        <f t="shared" si="103"/>
        <v>2745</v>
      </c>
      <c r="T294" s="10">
        <v>4944</v>
      </c>
      <c r="U294" s="10">
        <f t="shared" si="104"/>
        <v>10</v>
      </c>
      <c r="V294" s="5">
        <f t="shared" si="88"/>
        <v>1.4320514194514525E-2</v>
      </c>
    </row>
    <row r="295" spans="1:22" ht="17.25" x14ac:dyDescent="0.3">
      <c r="A295" s="8">
        <v>44202</v>
      </c>
      <c r="B295" s="7" t="s">
        <v>107</v>
      </c>
      <c r="C295" s="10">
        <v>86555947</v>
      </c>
      <c r="D295" s="10">
        <f t="shared" si="97"/>
        <v>728461</v>
      </c>
      <c r="E295" s="10">
        <v>1871517</v>
      </c>
      <c r="F295" s="10">
        <f t="shared" si="98"/>
        <v>15229</v>
      </c>
      <c r="G295" s="13">
        <f t="shared" si="76"/>
        <v>2.1622049840203356E-2</v>
      </c>
      <c r="H295" s="10">
        <f t="shared" si="45"/>
        <v>36100230</v>
      </c>
      <c r="I295" s="10">
        <f t="shared" si="99"/>
        <v>390689</v>
      </c>
      <c r="J295" s="10">
        <v>48584200</v>
      </c>
      <c r="K295" s="10">
        <f t="shared" si="100"/>
        <v>322543</v>
      </c>
      <c r="L295" s="13">
        <f t="shared" si="77"/>
        <v>0.56130400837737926</v>
      </c>
      <c r="M295" s="10">
        <v>21052711</v>
      </c>
      <c r="N295" s="10">
        <f t="shared" si="101"/>
        <v>228001</v>
      </c>
      <c r="O295" s="10">
        <v>357390</v>
      </c>
      <c r="P295" s="10">
        <f t="shared" si="102"/>
        <v>3758</v>
      </c>
      <c r="Q295" s="13">
        <f t="shared" si="78"/>
        <v>1.6975960958187285E-2</v>
      </c>
      <c r="R295" s="3">
        <v>348483</v>
      </c>
      <c r="S295" s="10">
        <f t="shared" si="103"/>
        <v>3244</v>
      </c>
      <c r="T295" s="10">
        <v>4991</v>
      </c>
      <c r="U295" s="10">
        <f t="shared" si="104"/>
        <v>47</v>
      </c>
      <c r="V295" s="5">
        <f t="shared" si="88"/>
        <v>1.4322075969272532E-2</v>
      </c>
    </row>
    <row r="296" spans="1:22" ht="17.25" x14ac:dyDescent="0.3">
      <c r="A296" s="8">
        <v>44203</v>
      </c>
      <c r="B296" s="7" t="s">
        <v>137</v>
      </c>
      <c r="C296" s="10">
        <v>87343860</v>
      </c>
      <c r="D296" s="10">
        <f t="shared" si="97"/>
        <v>787913</v>
      </c>
      <c r="E296" s="10">
        <v>1886348</v>
      </c>
      <c r="F296" s="10">
        <f t="shared" si="98"/>
        <v>14831</v>
      </c>
      <c r="G296" s="13">
        <f t="shared" si="76"/>
        <v>2.1596801423706256E-2</v>
      </c>
      <c r="H296" s="10">
        <f t="shared" si="45"/>
        <v>36573775</v>
      </c>
      <c r="I296" s="10">
        <f t="shared" si="99"/>
        <v>473545</v>
      </c>
      <c r="J296" s="10">
        <v>48883737</v>
      </c>
      <c r="K296" s="10">
        <f t="shared" si="100"/>
        <v>299537</v>
      </c>
      <c r="L296" s="13">
        <f t="shared" si="77"/>
        <v>0.55966998710613436</v>
      </c>
      <c r="M296" s="10">
        <v>21307125</v>
      </c>
      <c r="N296" s="10">
        <f t="shared" si="101"/>
        <v>254414</v>
      </c>
      <c r="O296" s="10">
        <v>361312</v>
      </c>
      <c r="P296" s="10">
        <f t="shared" si="102"/>
        <v>3922</v>
      </c>
      <c r="Q296" s="13">
        <f t="shared" si="78"/>
        <v>1.6957332347747527E-2</v>
      </c>
      <c r="R296" s="3">
        <v>349450</v>
      </c>
      <c r="S296" s="10">
        <f t="shared" si="103"/>
        <v>967</v>
      </c>
      <c r="T296" s="10">
        <v>5020</v>
      </c>
      <c r="U296" s="10">
        <f t="shared" si="104"/>
        <v>29</v>
      </c>
      <c r="V296" s="5">
        <f t="shared" si="88"/>
        <v>1.4365431392187723E-2</v>
      </c>
    </row>
    <row r="297" spans="1:22" ht="17.25" x14ac:dyDescent="0.3">
      <c r="A297" s="8">
        <v>44204</v>
      </c>
      <c r="B297" s="7" t="s">
        <v>54</v>
      </c>
      <c r="C297" s="10">
        <v>88171040</v>
      </c>
      <c r="D297" s="10">
        <f t="shared" si="97"/>
        <v>827180</v>
      </c>
      <c r="E297" s="10">
        <v>1900900</v>
      </c>
      <c r="F297" s="10">
        <f t="shared" si="98"/>
        <v>14552</v>
      </c>
      <c r="G297" s="13">
        <f t="shared" si="76"/>
        <v>2.1559233054299916E-2</v>
      </c>
      <c r="H297" s="10">
        <f t="shared" si="45"/>
        <v>37075276</v>
      </c>
      <c r="I297" s="10">
        <f t="shared" si="99"/>
        <v>501501</v>
      </c>
      <c r="J297" s="10">
        <v>49194864</v>
      </c>
      <c r="K297" s="10">
        <f t="shared" si="100"/>
        <v>311127</v>
      </c>
      <c r="L297" s="13">
        <f t="shared" si="77"/>
        <v>0.55794809724372085</v>
      </c>
      <c r="M297" s="10">
        <v>21585630</v>
      </c>
      <c r="N297" s="10">
        <f t="shared" si="101"/>
        <v>278505</v>
      </c>
      <c r="O297" s="10">
        <v>365359</v>
      </c>
      <c r="P297" s="10">
        <f t="shared" si="102"/>
        <v>4047</v>
      </c>
      <c r="Q297" s="13">
        <f t="shared" si="78"/>
        <v>1.6926029029497865E-2</v>
      </c>
      <c r="R297" s="3">
        <v>354998</v>
      </c>
      <c r="S297" s="10">
        <f t="shared" si="103"/>
        <v>5548</v>
      </c>
      <c r="T297" s="10">
        <v>5101</v>
      </c>
      <c r="U297" s="10">
        <f t="shared" si="104"/>
        <v>81</v>
      </c>
      <c r="V297" s="5">
        <f t="shared" si="88"/>
        <v>1.4369095037155138E-2</v>
      </c>
    </row>
    <row r="298" spans="1:22" ht="17.25" x14ac:dyDescent="0.3">
      <c r="A298" s="8">
        <v>44205</v>
      </c>
      <c r="B298" s="7" t="s">
        <v>86</v>
      </c>
      <c r="C298" s="10">
        <v>89001543</v>
      </c>
      <c r="D298" s="10">
        <f t="shared" si="97"/>
        <v>830503</v>
      </c>
      <c r="E298" s="10">
        <v>1916091</v>
      </c>
      <c r="F298" s="10">
        <f t="shared" si="98"/>
        <v>15191</v>
      </c>
      <c r="G298" s="13">
        <f t="shared" si="76"/>
        <v>2.152873911410727E-2</v>
      </c>
      <c r="H298" s="10">
        <f t="shared" si="45"/>
        <v>37569682</v>
      </c>
      <c r="I298" s="10">
        <f t="shared" si="99"/>
        <v>494406</v>
      </c>
      <c r="J298" s="10">
        <v>49515770</v>
      </c>
      <c r="K298" s="10">
        <f t="shared" si="100"/>
        <v>320906</v>
      </c>
      <c r="L298" s="13">
        <f t="shared" si="77"/>
        <v>0.55634732085487548</v>
      </c>
      <c r="M298" s="10">
        <v>21872264</v>
      </c>
      <c r="N298" s="10">
        <f t="shared" si="101"/>
        <v>286634</v>
      </c>
      <c r="O298" s="10">
        <v>368947</v>
      </c>
      <c r="P298" s="10">
        <f t="shared" si="102"/>
        <v>3588</v>
      </c>
      <c r="Q298" s="13">
        <f t="shared" si="78"/>
        <v>1.6868258356793793E-2</v>
      </c>
      <c r="R298" s="3">
        <v>349450</v>
      </c>
      <c r="S298" s="10">
        <f t="shared" si="103"/>
        <v>-5548</v>
      </c>
      <c r="T298" s="10">
        <v>5138</v>
      </c>
      <c r="U298" s="10">
        <f t="shared" si="104"/>
        <v>37</v>
      </c>
      <c r="V298" s="5">
        <f t="shared" si="88"/>
        <v>1.4703104879095721E-2</v>
      </c>
    </row>
    <row r="299" spans="1:22" ht="17.25" x14ac:dyDescent="0.3">
      <c r="A299" s="8">
        <v>44206</v>
      </c>
      <c r="B299" s="7" t="s">
        <v>64</v>
      </c>
      <c r="C299" s="10">
        <v>89735043</v>
      </c>
      <c r="D299" s="10">
        <f t="shared" si="97"/>
        <v>733500</v>
      </c>
      <c r="E299" s="10">
        <v>1928425</v>
      </c>
      <c r="F299" s="10">
        <f t="shared" si="98"/>
        <v>12334</v>
      </c>
      <c r="G299" s="13">
        <f t="shared" si="76"/>
        <v>2.1490210909020237E-2</v>
      </c>
      <c r="H299" s="10">
        <f t="shared" si="45"/>
        <v>37977845</v>
      </c>
      <c r="I299" s="10">
        <f t="shared" si="99"/>
        <v>408163</v>
      </c>
      <c r="J299" s="10">
        <v>49828773</v>
      </c>
      <c r="K299" s="10">
        <f t="shared" si="100"/>
        <v>313003</v>
      </c>
      <c r="L299" s="13">
        <f t="shared" si="77"/>
        <v>0.55528778205410789</v>
      </c>
      <c r="M299" s="10">
        <v>22138994</v>
      </c>
      <c r="N299" s="10">
        <f t="shared" si="101"/>
        <v>266730</v>
      </c>
      <c r="O299" s="10">
        <v>372522</v>
      </c>
      <c r="P299" s="10">
        <f t="shared" si="102"/>
        <v>3575</v>
      </c>
      <c r="Q299" s="13">
        <f t="shared" si="78"/>
        <v>1.6826509822442701E-2</v>
      </c>
      <c r="R299" s="3">
        <v>360857</v>
      </c>
      <c r="S299" s="10">
        <f t="shared" si="103"/>
        <v>11407</v>
      </c>
      <c r="T299" s="10">
        <v>5190</v>
      </c>
      <c r="U299" s="10">
        <f t="shared" si="104"/>
        <v>52</v>
      </c>
      <c r="V299" s="5">
        <f t="shared" si="88"/>
        <v>1.4382428496606689E-2</v>
      </c>
    </row>
    <row r="300" spans="1:22" ht="17.25" x14ac:dyDescent="0.3">
      <c r="A300" s="8">
        <v>44207</v>
      </c>
      <c r="B300" s="7" t="s">
        <v>137</v>
      </c>
      <c r="C300" s="10">
        <v>90376062</v>
      </c>
      <c r="D300" s="10">
        <f t="shared" si="97"/>
        <v>641019</v>
      </c>
      <c r="E300" s="10">
        <v>1936353</v>
      </c>
      <c r="F300" s="10">
        <f t="shared" si="98"/>
        <v>7928</v>
      </c>
      <c r="G300" s="13">
        <f t="shared" si="76"/>
        <v>2.1425507564160076E-2</v>
      </c>
      <c r="H300" s="10">
        <f t="shared" si="45"/>
        <v>38353274</v>
      </c>
      <c r="I300" s="10">
        <f t="shared" si="99"/>
        <v>375429</v>
      </c>
      <c r="J300" s="10">
        <v>50086435</v>
      </c>
      <c r="K300" s="10">
        <f t="shared" si="100"/>
        <v>257662</v>
      </c>
      <c r="L300" s="13">
        <f t="shared" si="77"/>
        <v>0.55420023722653466</v>
      </c>
      <c r="M300" s="10">
        <v>22410294</v>
      </c>
      <c r="N300" s="10">
        <f t="shared" si="101"/>
        <v>271300</v>
      </c>
      <c r="O300" s="10">
        <v>374342</v>
      </c>
      <c r="P300" s="10">
        <f t="shared" si="102"/>
        <v>1820</v>
      </c>
      <c r="Q300" s="13">
        <f t="shared" si="78"/>
        <v>1.6704020036506437E-2</v>
      </c>
      <c r="R300" s="3">
        <v>363019</v>
      </c>
      <c r="S300" s="10">
        <f t="shared" si="103"/>
        <v>2162</v>
      </c>
      <c r="T300" s="10">
        <v>5208</v>
      </c>
      <c r="U300" s="10">
        <f t="shared" si="104"/>
        <v>18</v>
      </c>
      <c r="V300" s="5">
        <f t="shared" si="88"/>
        <v>1.4346356526793363E-2</v>
      </c>
    </row>
    <row r="301" spans="1:22" ht="17.25" x14ac:dyDescent="0.3">
      <c r="A301" s="8">
        <v>44208</v>
      </c>
      <c r="B301" s="7" t="s">
        <v>97</v>
      </c>
      <c r="C301" s="10">
        <v>91022306</v>
      </c>
      <c r="D301" s="10">
        <f t="shared" si="97"/>
        <v>646244</v>
      </c>
      <c r="E301" s="10">
        <v>1948146</v>
      </c>
      <c r="F301" s="10">
        <f t="shared" si="98"/>
        <v>11793</v>
      </c>
      <c r="G301" s="13">
        <f t="shared" si="76"/>
        <v>2.1402951491912323E-2</v>
      </c>
      <c r="H301" s="10">
        <f t="shared" si="45"/>
        <v>38669020</v>
      </c>
      <c r="I301" s="10">
        <f t="shared" si="99"/>
        <v>315746</v>
      </c>
      <c r="J301" s="10">
        <v>50405140</v>
      </c>
      <c r="K301" s="10">
        <f t="shared" si="100"/>
        <v>318705</v>
      </c>
      <c r="L301" s="13">
        <f t="shared" si="77"/>
        <v>0.55376689753388586</v>
      </c>
      <c r="M301" s="10">
        <v>22620330</v>
      </c>
      <c r="N301" s="10">
        <f t="shared" si="101"/>
        <v>210036</v>
      </c>
      <c r="O301" s="10">
        <v>376295</v>
      </c>
      <c r="P301" s="10">
        <f t="shared" si="102"/>
        <v>1953</v>
      </c>
      <c r="Q301" s="13">
        <f t="shared" si="78"/>
        <v>1.6635256868489542E-2</v>
      </c>
      <c r="R301" s="3">
        <v>364815</v>
      </c>
      <c r="S301" s="10">
        <f t="shared" si="103"/>
        <v>1796</v>
      </c>
      <c r="T301" s="10">
        <v>5213</v>
      </c>
      <c r="U301" s="10">
        <f t="shared" si="104"/>
        <v>5</v>
      </c>
      <c r="V301" s="5">
        <f t="shared" si="88"/>
        <v>1.4289434370845497E-2</v>
      </c>
    </row>
    <row r="302" spans="1:22" ht="17.25" x14ac:dyDescent="0.3">
      <c r="A302" s="8">
        <v>44209</v>
      </c>
      <c r="B302" s="7" t="s">
        <v>67</v>
      </c>
      <c r="C302" s="10">
        <v>91727510</v>
      </c>
      <c r="D302" s="10">
        <f t="shared" si="97"/>
        <v>705204</v>
      </c>
      <c r="E302" s="10">
        <v>1965238</v>
      </c>
      <c r="F302" s="10">
        <f t="shared" si="98"/>
        <v>17092</v>
      </c>
      <c r="G302" s="13">
        <f t="shared" si="76"/>
        <v>2.1424739426590778E-2</v>
      </c>
      <c r="H302" s="10">
        <f t="shared" si="45"/>
        <v>39009252</v>
      </c>
      <c r="I302" s="10">
        <f t="shared" si="99"/>
        <v>340232</v>
      </c>
      <c r="J302" s="10">
        <v>50753020</v>
      </c>
      <c r="K302" s="10">
        <f t="shared" si="100"/>
        <v>347880</v>
      </c>
      <c r="L302" s="13">
        <f t="shared" si="77"/>
        <v>0.55330205736534221</v>
      </c>
      <c r="M302" s="10">
        <v>22849962</v>
      </c>
      <c r="N302" s="10">
        <f t="shared" si="101"/>
        <v>229632</v>
      </c>
      <c r="O302" s="10">
        <v>380821</v>
      </c>
      <c r="P302" s="10">
        <f t="shared" si="102"/>
        <v>4526</v>
      </c>
      <c r="Q302" s="13">
        <f t="shared" si="78"/>
        <v>1.66661546308042E-2</v>
      </c>
      <c r="R302" s="3">
        <v>366385</v>
      </c>
      <c r="S302" s="10">
        <f t="shared" si="103"/>
        <v>1570</v>
      </c>
      <c r="T302" s="10">
        <v>5242</v>
      </c>
      <c r="U302" s="10">
        <f t="shared" si="104"/>
        <v>29</v>
      </c>
      <c r="V302" s="5">
        <f t="shared" si="88"/>
        <v>1.4307354285792268E-2</v>
      </c>
    </row>
    <row r="303" spans="1:22" ht="17.25" x14ac:dyDescent="0.3">
      <c r="A303" s="8">
        <v>44210</v>
      </c>
      <c r="B303" s="7" t="s">
        <v>140</v>
      </c>
      <c r="C303" s="10">
        <v>92482273</v>
      </c>
      <c r="D303" s="10">
        <f t="shared" si="97"/>
        <v>754763</v>
      </c>
      <c r="E303" s="10">
        <v>1981680</v>
      </c>
      <c r="F303" s="10">
        <f t="shared" si="98"/>
        <v>16442</v>
      </c>
      <c r="G303" s="13">
        <f t="shared" si="76"/>
        <v>2.1427674036515083E-2</v>
      </c>
      <c r="H303" s="10">
        <f t="shared" si="45"/>
        <v>39378385</v>
      </c>
      <c r="I303" s="10">
        <f t="shared" si="99"/>
        <v>369133</v>
      </c>
      <c r="J303" s="10">
        <v>51122208</v>
      </c>
      <c r="K303" s="10">
        <f t="shared" si="100"/>
        <v>369188</v>
      </c>
      <c r="L303" s="13">
        <f t="shared" si="77"/>
        <v>0.55277845517486357</v>
      </c>
      <c r="M303" s="10">
        <v>23079163</v>
      </c>
      <c r="N303" s="10">
        <f t="shared" si="101"/>
        <v>229201</v>
      </c>
      <c r="O303" s="10">
        <v>384794</v>
      </c>
      <c r="P303" s="10">
        <f t="shared" si="102"/>
        <v>3973</v>
      </c>
      <c r="Q303" s="13">
        <f t="shared" si="78"/>
        <v>1.6672788350253431E-2</v>
      </c>
      <c r="R303" s="3">
        <v>368775</v>
      </c>
      <c r="S303" s="10">
        <f t="shared" si="103"/>
        <v>2390</v>
      </c>
      <c r="T303" s="10">
        <v>5285</v>
      </c>
      <c r="U303" s="10">
        <f t="shared" si="104"/>
        <v>43</v>
      </c>
      <c r="V303" s="5">
        <f t="shared" si="88"/>
        <v>1.433123178089621E-2</v>
      </c>
    </row>
    <row r="304" spans="1:22" ht="17.25" x14ac:dyDescent="0.3">
      <c r="A304" s="14">
        <v>44211</v>
      </c>
      <c r="B304" s="7" t="s">
        <v>140</v>
      </c>
      <c r="C304" s="10">
        <v>93235680</v>
      </c>
      <c r="D304" s="10">
        <f t="shared" si="97"/>
        <v>753407</v>
      </c>
      <c r="E304" s="10">
        <v>1996948</v>
      </c>
      <c r="F304" s="10">
        <f t="shared" si="98"/>
        <v>15268</v>
      </c>
      <c r="G304" s="13">
        <f t="shared" si="76"/>
        <v>2.141828107007961E-2</v>
      </c>
      <c r="H304" s="10">
        <f t="shared" si="45"/>
        <v>39757441</v>
      </c>
      <c r="I304" s="10">
        <f t="shared" si="99"/>
        <v>379056</v>
      </c>
      <c r="J304" s="10">
        <v>51481291</v>
      </c>
      <c r="K304" s="10">
        <f t="shared" si="100"/>
        <v>359083</v>
      </c>
      <c r="L304" s="13">
        <f t="shared" si="77"/>
        <v>0.55216298095321448</v>
      </c>
      <c r="M304" s="10">
        <v>23314898</v>
      </c>
      <c r="N304" s="10">
        <f t="shared" si="101"/>
        <v>235735</v>
      </c>
      <c r="O304" s="10">
        <v>388709</v>
      </c>
      <c r="P304" s="10">
        <f t="shared" si="102"/>
        <v>3915</v>
      </c>
      <c r="Q304" s="13">
        <f t="shared" si="78"/>
        <v>1.6672129554244672E-2</v>
      </c>
      <c r="R304" s="3">
        <v>371362</v>
      </c>
      <c r="S304" s="10">
        <f t="shared" si="103"/>
        <v>2587</v>
      </c>
      <c r="T304" s="10">
        <v>5316</v>
      </c>
      <c r="U304" s="10">
        <f t="shared" si="104"/>
        <v>31</v>
      </c>
      <c r="V304" s="5">
        <f t="shared" si="88"/>
        <v>1.4314873358071101E-2</v>
      </c>
    </row>
    <row r="305" spans="1:22" ht="17.25" x14ac:dyDescent="0.3">
      <c r="A305" s="8">
        <v>44212</v>
      </c>
      <c r="B305" s="7" t="s">
        <v>140</v>
      </c>
      <c r="C305" s="10">
        <v>93972797</v>
      </c>
      <c r="D305" s="10">
        <f t="shared" si="97"/>
        <v>737117</v>
      </c>
      <c r="E305" s="10">
        <v>2011647</v>
      </c>
      <c r="F305" s="10">
        <f t="shared" si="98"/>
        <v>14699</v>
      </c>
      <c r="G305" s="13">
        <f t="shared" ref="G305:G322" si="105">SUM(E305/C305)</f>
        <v>2.14066949608832E-2</v>
      </c>
      <c r="H305" s="10">
        <f t="shared" ref="H305:H320" si="106">SUM(C305-E305-J305)</f>
        <v>40153234</v>
      </c>
      <c r="I305" s="10">
        <f t="shared" si="99"/>
        <v>395793</v>
      </c>
      <c r="J305" s="10">
        <v>51807916</v>
      </c>
      <c r="K305" s="10">
        <f t="shared" si="100"/>
        <v>326625</v>
      </c>
      <c r="L305" s="13">
        <f t="shared" ref="L305:L322" si="107">SUM(J305/C305)</f>
        <v>0.55130758745001496</v>
      </c>
      <c r="M305" s="10">
        <v>23533259</v>
      </c>
      <c r="N305" s="10">
        <f t="shared" si="101"/>
        <v>218361</v>
      </c>
      <c r="O305" s="10">
        <v>392183</v>
      </c>
      <c r="P305" s="10">
        <f t="shared" si="102"/>
        <v>3474</v>
      </c>
      <c r="Q305" s="13">
        <f t="shared" ref="Q305:Q322" si="108">SUM(O305/M305)</f>
        <v>1.6665052638905643E-2</v>
      </c>
      <c r="R305" s="3">
        <v>371458</v>
      </c>
      <c r="S305" s="10">
        <f t="shared" si="103"/>
        <v>96</v>
      </c>
      <c r="T305" s="10">
        <v>5343</v>
      </c>
      <c r="U305" s="10">
        <f t="shared" si="104"/>
        <v>27</v>
      </c>
      <c r="V305" s="5">
        <f t="shared" si="88"/>
        <v>1.4383860355679512E-2</v>
      </c>
    </row>
    <row r="306" spans="1:22" ht="17.25" x14ac:dyDescent="0.3">
      <c r="A306" s="8">
        <v>44213</v>
      </c>
      <c r="B306" s="7" t="s">
        <v>141</v>
      </c>
      <c r="C306" s="10">
        <v>94597012</v>
      </c>
      <c r="D306" s="10">
        <f t="shared" si="97"/>
        <v>624215</v>
      </c>
      <c r="E306" s="10">
        <v>2024110</v>
      </c>
      <c r="F306" s="10">
        <f t="shared" si="98"/>
        <v>12463</v>
      </c>
      <c r="G306" s="13">
        <f t="shared" si="105"/>
        <v>2.1397187471418229E-2</v>
      </c>
      <c r="H306" s="10">
        <f t="shared" si="106"/>
        <v>40453233</v>
      </c>
      <c r="I306" s="10">
        <f t="shared" si="99"/>
        <v>299999</v>
      </c>
      <c r="J306" s="10">
        <v>52119669</v>
      </c>
      <c r="K306" s="10">
        <f t="shared" si="100"/>
        <v>311753</v>
      </c>
      <c r="L306" s="13">
        <f t="shared" si="107"/>
        <v>0.55096527784619664</v>
      </c>
      <c r="M306" s="10">
        <v>23760523</v>
      </c>
      <c r="N306" s="10">
        <f t="shared" si="101"/>
        <v>227264</v>
      </c>
      <c r="O306" s="10">
        <v>395955</v>
      </c>
      <c r="P306" s="10">
        <f t="shared" si="102"/>
        <v>3772</v>
      </c>
      <c r="Q306" s="13">
        <f t="shared" si="108"/>
        <v>1.6664405913960734E-2</v>
      </c>
      <c r="R306" s="3">
        <v>373483</v>
      </c>
      <c r="S306" s="10">
        <f t="shared" si="103"/>
        <v>2025</v>
      </c>
      <c r="T306" s="10">
        <v>5363</v>
      </c>
      <c r="U306" s="10">
        <f t="shared" si="104"/>
        <v>20</v>
      </c>
      <c r="V306" s="5">
        <f t="shared" si="88"/>
        <v>1.4359421981723398E-2</v>
      </c>
    </row>
    <row r="307" spans="1:22" ht="17.25" x14ac:dyDescent="0.3">
      <c r="A307" s="8">
        <v>44214</v>
      </c>
      <c r="B307" s="7" t="s">
        <v>113</v>
      </c>
      <c r="C307" s="10">
        <v>95132795</v>
      </c>
      <c r="D307" s="10">
        <f t="shared" si="97"/>
        <v>535783</v>
      </c>
      <c r="E307" s="10">
        <v>2032636</v>
      </c>
      <c r="F307" s="10">
        <f t="shared" si="98"/>
        <v>8526</v>
      </c>
      <c r="G307" s="13">
        <f t="shared" si="105"/>
        <v>2.1366301704895771E-2</v>
      </c>
      <c r="H307" s="10">
        <f t="shared" si="106"/>
        <v>40677119</v>
      </c>
      <c r="I307" s="10">
        <f t="shared" si="99"/>
        <v>223886</v>
      </c>
      <c r="J307" s="10">
        <v>52423040</v>
      </c>
      <c r="K307" s="10">
        <f t="shared" si="100"/>
        <v>303371</v>
      </c>
      <c r="L307" s="13">
        <f t="shared" si="107"/>
        <v>0.55105119112709766</v>
      </c>
      <c r="M307" s="10">
        <v>23938290</v>
      </c>
      <c r="N307" s="10">
        <f t="shared" si="101"/>
        <v>177767</v>
      </c>
      <c r="O307" s="10">
        <v>397611</v>
      </c>
      <c r="P307" s="10">
        <f t="shared" si="102"/>
        <v>1656</v>
      </c>
      <c r="Q307" s="13">
        <f t="shared" si="108"/>
        <v>1.6609833033186579E-2</v>
      </c>
      <c r="R307" s="3">
        <v>376921</v>
      </c>
      <c r="S307" s="10">
        <f t="shared" si="103"/>
        <v>3438</v>
      </c>
      <c r="T307" s="10">
        <v>5397</v>
      </c>
      <c r="U307" s="10">
        <f t="shared" si="104"/>
        <v>34</v>
      </c>
      <c r="V307" s="5">
        <f t="shared" si="88"/>
        <v>1.4318650327256906E-2</v>
      </c>
    </row>
    <row r="308" spans="1:22" ht="17.25" x14ac:dyDescent="0.3">
      <c r="A308" s="8">
        <v>44215</v>
      </c>
      <c r="B308" s="7" t="s">
        <v>142</v>
      </c>
      <c r="C308" s="10">
        <v>95668817</v>
      </c>
      <c r="D308" s="10">
        <f t="shared" si="97"/>
        <v>536022</v>
      </c>
      <c r="E308" s="10">
        <v>2043713</v>
      </c>
      <c r="F308" s="10">
        <f t="shared" si="98"/>
        <v>11077</v>
      </c>
      <c r="G308" s="13">
        <f t="shared" si="105"/>
        <v>2.1362373488949905E-2</v>
      </c>
      <c r="H308" s="10">
        <f t="shared" si="106"/>
        <v>40850286</v>
      </c>
      <c r="I308" s="10">
        <f t="shared" si="99"/>
        <v>173167</v>
      </c>
      <c r="J308" s="10">
        <v>52774818</v>
      </c>
      <c r="K308" s="10">
        <f t="shared" si="100"/>
        <v>351778</v>
      </c>
      <c r="L308" s="13">
        <f t="shared" si="107"/>
        <v>0.55164075040250571</v>
      </c>
      <c r="M308" s="10">
        <v>24079744</v>
      </c>
      <c r="N308" s="10">
        <f t="shared" si="101"/>
        <v>141454</v>
      </c>
      <c r="O308" s="10">
        <v>399008</v>
      </c>
      <c r="P308" s="10">
        <f t="shared" si="102"/>
        <v>1397</v>
      </c>
      <c r="Q308" s="13">
        <f t="shared" si="108"/>
        <v>1.6570275830174938E-2</v>
      </c>
      <c r="R308" s="3">
        <v>378311</v>
      </c>
      <c r="S308" s="10">
        <f t="shared" si="103"/>
        <v>1390</v>
      </c>
      <c r="T308" s="10">
        <v>5386</v>
      </c>
      <c r="U308" s="10">
        <f t="shared" si="104"/>
        <v>-11</v>
      </c>
      <c r="V308" s="5">
        <f t="shared" si="88"/>
        <v>1.4236963767905241E-2</v>
      </c>
    </row>
    <row r="309" spans="1:22" ht="17.25" x14ac:dyDescent="0.3">
      <c r="A309" s="8">
        <v>44216</v>
      </c>
      <c r="B309" s="7" t="s">
        <v>143</v>
      </c>
      <c r="C309" s="10">
        <v>96284292</v>
      </c>
      <c r="D309" s="10">
        <f t="shared" si="97"/>
        <v>615475</v>
      </c>
      <c r="E309" s="10">
        <v>2060232</v>
      </c>
      <c r="F309" s="10">
        <f t="shared" si="98"/>
        <v>16519</v>
      </c>
      <c r="G309" s="13">
        <f t="shared" si="105"/>
        <v>2.139738432100638E-2</v>
      </c>
      <c r="H309" s="10">
        <f t="shared" si="106"/>
        <v>41048950</v>
      </c>
      <c r="I309" s="10">
        <f t="shared" si="99"/>
        <v>198664</v>
      </c>
      <c r="J309" s="10">
        <v>53175110</v>
      </c>
      <c r="K309" s="10">
        <f t="shared" si="100"/>
        <v>400292</v>
      </c>
      <c r="L309" s="13">
        <f t="shared" si="107"/>
        <v>0.55227191160111555</v>
      </c>
      <c r="M309" s="10">
        <v>24256319</v>
      </c>
      <c r="N309" s="10">
        <f t="shared" si="101"/>
        <v>176575</v>
      </c>
      <c r="O309" s="10">
        <v>401797</v>
      </c>
      <c r="P309" s="10">
        <f t="shared" si="102"/>
        <v>2789</v>
      </c>
      <c r="Q309" s="13">
        <f t="shared" si="108"/>
        <v>1.6564632086179275E-2</v>
      </c>
      <c r="R309" s="3">
        <v>379999</v>
      </c>
      <c r="S309" s="10">
        <f t="shared" si="103"/>
        <v>1688</v>
      </c>
      <c r="T309" s="10">
        <v>5388</v>
      </c>
      <c r="U309" s="10">
        <f t="shared" si="104"/>
        <v>2</v>
      </c>
      <c r="V309" s="5">
        <f t="shared" si="88"/>
        <v>1.4178984681538635E-2</v>
      </c>
    </row>
    <row r="310" spans="1:22" ht="17.25" x14ac:dyDescent="0.3">
      <c r="A310" s="8">
        <v>44217</v>
      </c>
      <c r="B310" s="7" t="s">
        <v>144</v>
      </c>
      <c r="C310" s="10">
        <f>SUM(C309+C311)/2</f>
        <v>96956715</v>
      </c>
      <c r="D310" s="10">
        <f t="shared" si="97"/>
        <v>672423</v>
      </c>
      <c r="E310" s="10">
        <f>SUM(E309+E311)/2</f>
        <v>2077090</v>
      </c>
      <c r="F310" s="10">
        <f t="shared" si="98"/>
        <v>16858</v>
      </c>
      <c r="G310" s="13">
        <f t="shared" si="105"/>
        <v>2.1422858643674138E-2</v>
      </c>
      <c r="H310" s="10">
        <f t="shared" si="106"/>
        <v>41362792.5</v>
      </c>
      <c r="I310" s="10">
        <f t="shared" si="99"/>
        <v>313842.5</v>
      </c>
      <c r="J310" s="10">
        <f>SUM(J309+J311)/2</f>
        <v>53516832.5</v>
      </c>
      <c r="K310" s="10">
        <f t="shared" si="100"/>
        <v>341722.5</v>
      </c>
      <c r="L310" s="13">
        <f t="shared" si="107"/>
        <v>0.55196623049780513</v>
      </c>
      <c r="M310" s="10">
        <f>SUM(M309+M311)/2</f>
        <v>24445054.5</v>
      </c>
      <c r="N310" s="10">
        <f t="shared" si="101"/>
        <v>188735.5</v>
      </c>
      <c r="O310" s="10">
        <f>SUM(O309+O311)/2</f>
        <v>406090</v>
      </c>
      <c r="P310" s="10">
        <f t="shared" si="102"/>
        <v>4293</v>
      </c>
      <c r="Q310" s="13">
        <f t="shared" si="108"/>
        <v>1.6612358135671162E-2</v>
      </c>
      <c r="R310" s="10">
        <f>SUM(R309+R311)/2</f>
        <v>381458.5</v>
      </c>
      <c r="S310" s="10">
        <f t="shared" si="103"/>
        <v>1459.5</v>
      </c>
      <c r="T310" s="10">
        <f>SUM(T309+T311)/2</f>
        <v>5414</v>
      </c>
      <c r="U310" s="10">
        <f t="shared" si="104"/>
        <v>26</v>
      </c>
      <c r="V310" s="5">
        <f t="shared" si="88"/>
        <v>1.4192893853459813E-2</v>
      </c>
    </row>
    <row r="311" spans="1:22" ht="17.25" x14ac:dyDescent="0.3">
      <c r="A311" s="8">
        <v>44218</v>
      </c>
      <c r="B311" s="7" t="s">
        <v>129</v>
      </c>
      <c r="C311" s="10">
        <v>97629138</v>
      </c>
      <c r="D311" s="10">
        <f t="shared" si="97"/>
        <v>672423</v>
      </c>
      <c r="E311" s="10">
        <v>2093948</v>
      </c>
      <c r="F311" s="10">
        <f t="shared" si="98"/>
        <v>16858</v>
      </c>
      <c r="G311" s="13">
        <f t="shared" si="105"/>
        <v>2.1447982056340596E-2</v>
      </c>
      <c r="H311" s="10">
        <f t="shared" si="106"/>
        <v>41676635</v>
      </c>
      <c r="I311" s="10">
        <f t="shared" si="99"/>
        <v>313842.5</v>
      </c>
      <c r="J311" s="10">
        <v>53858555</v>
      </c>
      <c r="K311" s="10">
        <f t="shared" si="100"/>
        <v>341722.5</v>
      </c>
      <c r="L311" s="13">
        <f t="shared" si="107"/>
        <v>0.55166476016617083</v>
      </c>
      <c r="M311" s="10">
        <v>24633790</v>
      </c>
      <c r="N311" s="10">
        <f t="shared" si="101"/>
        <v>188735.5</v>
      </c>
      <c r="O311" s="10">
        <v>410383</v>
      </c>
      <c r="P311" s="10">
        <f t="shared" si="102"/>
        <v>4293</v>
      </c>
      <c r="Q311" s="13">
        <f t="shared" si="108"/>
        <v>1.6659352864500349E-2</v>
      </c>
      <c r="R311" s="3">
        <v>382918</v>
      </c>
      <c r="S311" s="10">
        <f t="shared" si="103"/>
        <v>1459.5</v>
      </c>
      <c r="T311" s="10">
        <v>5440</v>
      </c>
      <c r="U311" s="10">
        <f t="shared" si="104"/>
        <v>26</v>
      </c>
      <c r="V311" s="5">
        <f t="shared" si="88"/>
        <v>1.4206696995179124E-2</v>
      </c>
    </row>
    <row r="312" spans="1:22" ht="17.25" x14ac:dyDescent="0.3">
      <c r="A312" s="8">
        <v>44219</v>
      </c>
      <c r="B312" s="7" t="s">
        <v>145</v>
      </c>
      <c r="C312" s="10">
        <v>98487289</v>
      </c>
      <c r="D312" s="10">
        <f t="shared" si="97"/>
        <v>858151</v>
      </c>
      <c r="E312" s="10">
        <v>2114312</v>
      </c>
      <c r="F312" s="10">
        <f t="shared" si="98"/>
        <v>20364</v>
      </c>
      <c r="G312" s="13">
        <f t="shared" si="105"/>
        <v>2.1467866782280909E-2</v>
      </c>
      <c r="H312" s="10">
        <f t="shared" si="106"/>
        <v>42056670</v>
      </c>
      <c r="I312" s="10">
        <f t="shared" si="99"/>
        <v>380035</v>
      </c>
      <c r="J312" s="10">
        <v>54316307</v>
      </c>
      <c r="K312" s="10">
        <f t="shared" si="100"/>
        <v>457752</v>
      </c>
      <c r="L312" s="13">
        <f t="shared" si="107"/>
        <v>0.55150575827099879</v>
      </c>
      <c r="M312" s="10">
        <v>24920512</v>
      </c>
      <c r="N312" s="10">
        <f t="shared" si="101"/>
        <v>286722</v>
      </c>
      <c r="O312" s="10">
        <v>415793</v>
      </c>
      <c r="P312" s="10">
        <f t="shared" si="102"/>
        <v>5410</v>
      </c>
      <c r="Q312" s="13">
        <f t="shared" si="108"/>
        <v>1.6684769558506663E-2</v>
      </c>
      <c r="R312" s="3">
        <v>385153</v>
      </c>
      <c r="S312" s="10">
        <f t="shared" si="103"/>
        <v>2235</v>
      </c>
      <c r="T312" s="10">
        <v>5462</v>
      </c>
      <c r="U312" s="10">
        <f t="shared" si="104"/>
        <v>22</v>
      </c>
      <c r="V312" s="5">
        <f t="shared" si="88"/>
        <v>1.4181377270850806E-2</v>
      </c>
    </row>
    <row r="313" spans="1:22" ht="17.25" x14ac:dyDescent="0.3">
      <c r="A313" s="8">
        <v>44220</v>
      </c>
      <c r="B313" s="7" t="s">
        <v>97</v>
      </c>
      <c r="C313" s="10">
        <v>98838834</v>
      </c>
      <c r="D313" s="10">
        <f t="shared" si="97"/>
        <v>351545</v>
      </c>
      <c r="E313" s="10">
        <v>2122587</v>
      </c>
      <c r="F313" s="10">
        <f t="shared" si="98"/>
        <v>8275</v>
      </c>
      <c r="G313" s="13">
        <f t="shared" si="105"/>
        <v>2.1475233105238776E-2</v>
      </c>
      <c r="H313" s="10">
        <f t="shared" si="106"/>
        <v>42154422</v>
      </c>
      <c r="I313" s="10">
        <f t="shared" si="99"/>
        <v>97752</v>
      </c>
      <c r="J313" s="10">
        <v>54561825</v>
      </c>
      <c r="K313" s="10">
        <f t="shared" si="100"/>
        <v>245518</v>
      </c>
      <c r="L313" s="13">
        <f t="shared" si="107"/>
        <v>0.552028213930569</v>
      </c>
      <c r="M313" s="10">
        <v>24995600</v>
      </c>
      <c r="N313" s="10">
        <f t="shared" si="101"/>
        <v>75088</v>
      </c>
      <c r="O313" s="10">
        <v>417546</v>
      </c>
      <c r="P313" s="10">
        <f t="shared" si="102"/>
        <v>1753</v>
      </c>
      <c r="Q313" s="13">
        <f t="shared" si="108"/>
        <v>1.6704780041287268E-2</v>
      </c>
      <c r="R313" s="3">
        <v>386432</v>
      </c>
      <c r="S313" s="10">
        <f t="shared" si="103"/>
        <v>1279</v>
      </c>
      <c r="T313" s="10">
        <v>5482</v>
      </c>
      <c r="U313" s="10">
        <f t="shared" si="104"/>
        <v>20</v>
      </c>
      <c r="V313" s="5">
        <f t="shared" si="88"/>
        <v>1.4186195760185491E-2</v>
      </c>
    </row>
    <row r="314" spans="1:22" ht="17.25" x14ac:dyDescent="0.3">
      <c r="A314" s="8">
        <v>44221</v>
      </c>
      <c r="B314" s="7" t="s">
        <v>97</v>
      </c>
      <c r="C314" s="10">
        <v>99587084</v>
      </c>
      <c r="D314" s="10">
        <f t="shared" si="97"/>
        <v>748250</v>
      </c>
      <c r="E314" s="10">
        <v>2136558</v>
      </c>
      <c r="F314" s="10">
        <f t="shared" si="98"/>
        <v>13971</v>
      </c>
      <c r="G314" s="13">
        <f t="shared" si="105"/>
        <v>2.1454167691063231E-2</v>
      </c>
      <c r="H314" s="10">
        <f t="shared" si="106"/>
        <v>42530380</v>
      </c>
      <c r="I314" s="10">
        <f t="shared" si="99"/>
        <v>375958</v>
      </c>
      <c r="J314" s="10">
        <v>54920146</v>
      </c>
      <c r="K314" s="10">
        <f t="shared" si="100"/>
        <v>358321</v>
      </c>
      <c r="L314" s="13">
        <f t="shared" si="107"/>
        <v>0.55147860338997379</v>
      </c>
      <c r="M314" s="10">
        <v>25246713</v>
      </c>
      <c r="N314" s="10">
        <f t="shared" si="101"/>
        <v>251113</v>
      </c>
      <c r="O314" s="10">
        <v>420723</v>
      </c>
      <c r="P314" s="10">
        <f t="shared" si="102"/>
        <v>3177</v>
      </c>
      <c r="Q314" s="13">
        <f t="shared" si="108"/>
        <v>1.6664466380237299E-2</v>
      </c>
      <c r="R314" s="3">
        <v>388751</v>
      </c>
      <c r="S314" s="10">
        <f t="shared" si="103"/>
        <v>2319</v>
      </c>
      <c r="T314" s="10">
        <v>5505</v>
      </c>
      <c r="U314" s="10">
        <f t="shared" si="104"/>
        <v>23</v>
      </c>
      <c r="V314" s="5">
        <f t="shared" si="88"/>
        <v>1.4160735277851375E-2</v>
      </c>
    </row>
    <row r="315" spans="1:22" ht="17.25" x14ac:dyDescent="0.3">
      <c r="A315" s="8">
        <v>44222</v>
      </c>
      <c r="B315" s="7" t="s">
        <v>97</v>
      </c>
      <c r="C315" s="10">
        <v>99786313</v>
      </c>
      <c r="D315" s="10">
        <f t="shared" si="97"/>
        <v>199229</v>
      </c>
      <c r="E315" s="10">
        <v>2142204</v>
      </c>
      <c r="F315" s="10">
        <f t="shared" si="98"/>
        <v>5646</v>
      </c>
      <c r="G315" s="13">
        <f t="shared" si="105"/>
        <v>2.1467914141691958E-2</v>
      </c>
      <c r="H315" s="10">
        <f t="shared" si="106"/>
        <v>42492196</v>
      </c>
      <c r="I315" s="10">
        <f t="shared" si="99"/>
        <v>-38184</v>
      </c>
      <c r="J315" s="10">
        <v>55151913</v>
      </c>
      <c r="K315" s="10">
        <f t="shared" si="100"/>
        <v>231767</v>
      </c>
      <c r="L315" s="13">
        <f t="shared" si="107"/>
        <v>0.5527001784302823</v>
      </c>
      <c r="M315" s="10">
        <v>25297546</v>
      </c>
      <c r="N315" s="10">
        <f t="shared" si="101"/>
        <v>50833</v>
      </c>
      <c r="O315" s="10">
        <v>421134</v>
      </c>
      <c r="P315" s="10">
        <f t="shared" si="102"/>
        <v>411</v>
      </c>
      <c r="Q315" s="13">
        <f t="shared" si="108"/>
        <v>1.6647227363476284E-2</v>
      </c>
      <c r="R315" s="3">
        <v>383000</v>
      </c>
      <c r="S315" s="10">
        <f t="shared" si="103"/>
        <v>-5751</v>
      </c>
      <c r="T315" s="10">
        <v>5512</v>
      </c>
      <c r="U315" s="10">
        <f t="shared" si="104"/>
        <v>7</v>
      </c>
      <c r="V315" s="5">
        <f t="shared" si="88"/>
        <v>1.4391644908616188E-2</v>
      </c>
    </row>
    <row r="316" spans="1:22" ht="17.25" x14ac:dyDescent="0.3">
      <c r="A316" s="8">
        <v>44223</v>
      </c>
      <c r="B316" s="7" t="s">
        <v>97</v>
      </c>
      <c r="C316" s="10">
        <v>100381254</v>
      </c>
      <c r="D316" s="10">
        <f t="shared" si="97"/>
        <v>594941</v>
      </c>
      <c r="E316" s="10">
        <v>2160783</v>
      </c>
      <c r="F316" s="10">
        <f t="shared" si="98"/>
        <v>18579</v>
      </c>
      <c r="G316" s="13">
        <f t="shared" si="105"/>
        <v>2.1525762170693744E-2</v>
      </c>
      <c r="H316" s="10">
        <f t="shared" si="106"/>
        <v>42681706</v>
      </c>
      <c r="I316" s="10">
        <f t="shared" si="99"/>
        <v>189510</v>
      </c>
      <c r="J316" s="10">
        <v>55538765</v>
      </c>
      <c r="K316" s="10">
        <f t="shared" si="100"/>
        <v>386852</v>
      </c>
      <c r="L316" s="13">
        <f t="shared" si="107"/>
        <v>0.55327825452349899</v>
      </c>
      <c r="M316" s="10">
        <v>25445699</v>
      </c>
      <c r="N316" s="10">
        <f t="shared" si="101"/>
        <v>148153</v>
      </c>
      <c r="O316" s="10">
        <v>425257</v>
      </c>
      <c r="P316" s="10">
        <f t="shared" si="102"/>
        <v>4123</v>
      </c>
      <c r="Q316" s="13">
        <f t="shared" si="108"/>
        <v>1.6712333192340285E-2</v>
      </c>
      <c r="R316" s="3">
        <v>390662</v>
      </c>
      <c r="S316" s="10">
        <f t="shared" si="103"/>
        <v>7662</v>
      </c>
      <c r="T316" s="10">
        <v>5517</v>
      </c>
      <c r="U316" s="10">
        <f t="shared" si="104"/>
        <v>5</v>
      </c>
      <c r="V316" s="5">
        <f t="shared" si="88"/>
        <v>1.4122182346888102E-2</v>
      </c>
    </row>
    <row r="317" spans="1:22" ht="17.25" x14ac:dyDescent="0.3">
      <c r="A317" s="8">
        <v>44224</v>
      </c>
      <c r="B317" s="7" t="s">
        <v>96</v>
      </c>
      <c r="C317" s="10">
        <v>100986160</v>
      </c>
      <c r="D317" s="10">
        <f t="shared" si="97"/>
        <v>604906</v>
      </c>
      <c r="E317" s="10">
        <v>2177611</v>
      </c>
      <c r="F317" s="10">
        <f t="shared" si="98"/>
        <v>16828</v>
      </c>
      <c r="G317" s="13">
        <f t="shared" si="105"/>
        <v>2.1563459784984397E-2</v>
      </c>
      <c r="H317" s="10">
        <f t="shared" si="106"/>
        <v>42944104</v>
      </c>
      <c r="I317" s="10">
        <f t="shared" si="99"/>
        <v>262398</v>
      </c>
      <c r="J317" s="10">
        <v>55864445</v>
      </c>
      <c r="K317" s="10">
        <f t="shared" si="100"/>
        <v>325680</v>
      </c>
      <c r="L317" s="13">
        <f t="shared" si="107"/>
        <v>0.55318912017250677</v>
      </c>
      <c r="M317" s="10">
        <v>25599961</v>
      </c>
      <c r="N317" s="10">
        <f t="shared" si="101"/>
        <v>154262</v>
      </c>
      <c r="O317" s="10">
        <v>429214</v>
      </c>
      <c r="P317" s="10">
        <f t="shared" si="102"/>
        <v>3957</v>
      </c>
      <c r="Q317" s="13">
        <f t="shared" si="108"/>
        <v>1.6766197417253877E-2</v>
      </c>
      <c r="R317" s="3">
        <v>387462</v>
      </c>
      <c r="S317" s="10">
        <f t="shared" si="103"/>
        <v>-3200</v>
      </c>
      <c r="T317" s="10">
        <v>5552</v>
      </c>
      <c r="U317" s="10">
        <f t="shared" si="104"/>
        <v>35</v>
      </c>
      <c r="V317" s="5">
        <f t="shared" si="88"/>
        <v>1.4329147116362378E-2</v>
      </c>
    </row>
    <row r="318" spans="1:22" ht="17.25" x14ac:dyDescent="0.3">
      <c r="A318" s="8">
        <v>44225</v>
      </c>
      <c r="B318" s="7" t="s">
        <v>97</v>
      </c>
      <c r="C318" s="10">
        <v>101575252</v>
      </c>
      <c r="D318" s="10">
        <f t="shared" si="97"/>
        <v>589092</v>
      </c>
      <c r="E318" s="10">
        <v>2193717</v>
      </c>
      <c r="F318" s="10">
        <f t="shared" si="98"/>
        <v>16106</v>
      </c>
      <c r="G318" s="13">
        <f t="shared" si="105"/>
        <v>2.1596963402069631E-2</v>
      </c>
      <c r="H318" s="10">
        <f t="shared" si="106"/>
        <v>43207773</v>
      </c>
      <c r="I318" s="10">
        <f t="shared" si="99"/>
        <v>263669</v>
      </c>
      <c r="J318" s="10">
        <v>56173762</v>
      </c>
      <c r="K318" s="10">
        <f t="shared" si="100"/>
        <v>309317</v>
      </c>
      <c r="L318" s="13">
        <f t="shared" si="107"/>
        <v>0.55302606583737546</v>
      </c>
      <c r="M318" s="10">
        <v>25769185</v>
      </c>
      <c r="N318" s="10">
        <f t="shared" si="101"/>
        <v>169224</v>
      </c>
      <c r="O318" s="10">
        <v>433216</v>
      </c>
      <c r="P318" s="10">
        <f t="shared" si="102"/>
        <v>4002</v>
      </c>
      <c r="Q318" s="13">
        <f t="shared" si="108"/>
        <v>1.6811397023227547E-2</v>
      </c>
      <c r="R318" s="3">
        <v>394668</v>
      </c>
      <c r="S318" s="10">
        <f t="shared" si="103"/>
        <v>7206</v>
      </c>
      <c r="T318" s="10">
        <v>5569</v>
      </c>
      <c r="U318" s="10">
        <f t="shared" si="104"/>
        <v>17</v>
      </c>
      <c r="V318" s="5">
        <f t="shared" si="88"/>
        <v>1.411059422096547E-2</v>
      </c>
    </row>
    <row r="319" spans="1:22" ht="17.25" x14ac:dyDescent="0.3">
      <c r="A319" s="8">
        <v>44226</v>
      </c>
      <c r="B319" s="7" t="s">
        <v>61</v>
      </c>
      <c r="C319" s="10">
        <v>102171606</v>
      </c>
      <c r="D319" s="10">
        <f t="shared" si="97"/>
        <v>596354</v>
      </c>
      <c r="E319" s="10">
        <v>2209277</v>
      </c>
      <c r="F319" s="10">
        <f t="shared" si="98"/>
        <v>15560</v>
      </c>
      <c r="G319" s="13">
        <f t="shared" si="105"/>
        <v>2.1623199306468766E-2</v>
      </c>
      <c r="H319" s="10">
        <f t="shared" si="106"/>
        <v>43435221</v>
      </c>
      <c r="I319" s="10">
        <f t="shared" si="99"/>
        <v>227448</v>
      </c>
      <c r="J319" s="10">
        <v>56527108</v>
      </c>
      <c r="K319" s="10">
        <f t="shared" si="100"/>
        <v>353346</v>
      </c>
      <c r="L319" s="13">
        <f t="shared" si="107"/>
        <v>0.5532565280416557</v>
      </c>
      <c r="M319" s="10">
        <v>25934690</v>
      </c>
      <c r="N319" s="10">
        <f t="shared" si="101"/>
        <v>165505</v>
      </c>
      <c r="O319" s="10">
        <v>436839</v>
      </c>
      <c r="P319" s="10">
        <f t="shared" si="102"/>
        <v>3623</v>
      </c>
      <c r="Q319" s="13">
        <f t="shared" si="108"/>
        <v>1.6843810355936392E-2</v>
      </c>
      <c r="R319" s="3">
        <v>393421</v>
      </c>
      <c r="S319" s="10">
        <f t="shared" si="103"/>
        <v>-1247</v>
      </c>
      <c r="T319" s="10">
        <v>5594</v>
      </c>
      <c r="U319" s="10">
        <f t="shared" si="104"/>
        <v>25</v>
      </c>
      <c r="V319" s="5">
        <f t="shared" si="88"/>
        <v>1.4218864778443448E-2</v>
      </c>
    </row>
    <row r="320" spans="1:22" ht="17.25" x14ac:dyDescent="0.3">
      <c r="A320" s="8">
        <v>44227</v>
      </c>
      <c r="B320" s="7" t="s">
        <v>143</v>
      </c>
      <c r="C320" s="10">
        <v>102667800</v>
      </c>
      <c r="D320" s="10">
        <f t="shared" si="97"/>
        <v>496194</v>
      </c>
      <c r="E320" s="10">
        <v>2221806</v>
      </c>
      <c r="F320" s="10">
        <f t="shared" si="98"/>
        <v>12529</v>
      </c>
      <c r="G320" s="13">
        <f t="shared" si="105"/>
        <v>2.1640728641307207E-2</v>
      </c>
      <c r="H320" s="10">
        <f t="shared" si="106"/>
        <v>43565680</v>
      </c>
      <c r="I320" s="10">
        <f t="shared" si="99"/>
        <v>130459</v>
      </c>
      <c r="J320" s="10">
        <v>56880314</v>
      </c>
      <c r="K320" s="10">
        <f t="shared" si="100"/>
        <v>353206</v>
      </c>
      <c r="L320" s="13">
        <f t="shared" si="107"/>
        <v>0.55402291663014114</v>
      </c>
      <c r="M320" s="10">
        <v>26076030</v>
      </c>
      <c r="N320" s="10">
        <f t="shared" si="101"/>
        <v>141340</v>
      </c>
      <c r="O320" s="10">
        <v>439536</v>
      </c>
      <c r="P320" s="10">
        <f t="shared" si="102"/>
        <v>2697</v>
      </c>
      <c r="Q320" s="13">
        <f t="shared" si="108"/>
        <v>1.6855940110515288E-2</v>
      </c>
      <c r="R320" s="3">
        <v>396120</v>
      </c>
      <c r="S320" s="10">
        <f t="shared" si="103"/>
        <v>2699</v>
      </c>
      <c r="T320" s="10">
        <v>5620</v>
      </c>
      <c r="U320" s="10">
        <f t="shared" si="104"/>
        <v>26</v>
      </c>
      <c r="V320" s="5">
        <f t="shared" si="88"/>
        <v>1.418761991315763E-2</v>
      </c>
    </row>
    <row r="321" spans="1:22" ht="17.25" x14ac:dyDescent="0.3">
      <c r="A321" s="8"/>
      <c r="B321" s="7"/>
      <c r="D321" s="10"/>
      <c r="E321" s="10" t="s">
        <v>48</v>
      </c>
      <c r="F321" s="10"/>
      <c r="G321" s="13"/>
      <c r="H321" s="10" t="s">
        <v>48</v>
      </c>
      <c r="I321" s="10"/>
      <c r="J321" s="10" t="s">
        <v>48</v>
      </c>
      <c r="K321" s="10"/>
      <c r="L321" s="13" t="s">
        <v>48</v>
      </c>
      <c r="M321" s="10" t="s">
        <v>48</v>
      </c>
      <c r="N321" s="10" t="s">
        <v>48</v>
      </c>
      <c r="O321" s="10"/>
      <c r="P321" s="10"/>
      <c r="Q321" s="13"/>
      <c r="R321" s="3"/>
      <c r="S321" s="3"/>
      <c r="T321" s="10"/>
      <c r="U321" s="10"/>
      <c r="V321" s="5"/>
    </row>
    <row r="322" spans="1:22" ht="17.25" x14ac:dyDescent="0.3">
      <c r="A322" s="8">
        <v>44228</v>
      </c>
      <c r="B322" s="7" t="s">
        <v>146</v>
      </c>
      <c r="C322" s="10">
        <f>SUM(C320+D322)</f>
        <v>103091392</v>
      </c>
      <c r="D322" s="10">
        <v>423592</v>
      </c>
      <c r="E322" s="10">
        <f>SUM(E320+9628)</f>
        <v>2231434</v>
      </c>
      <c r="F322" s="10">
        <v>9628</v>
      </c>
      <c r="G322" s="13">
        <f t="shared" si="105"/>
        <v>2.1645201958277953E-2</v>
      </c>
      <c r="H322" s="10">
        <f>SUM(H320+123549)</f>
        <v>43689229</v>
      </c>
      <c r="I322" s="10">
        <v>123549</v>
      </c>
      <c r="J322" s="10">
        <f>SUM(J320+K322)</f>
        <v>57170729</v>
      </c>
      <c r="K322" s="10">
        <v>290415</v>
      </c>
      <c r="L322" s="13">
        <f t="shared" si="107"/>
        <v>0.55456355657706125</v>
      </c>
      <c r="M322" s="10">
        <f>SUM(M320+N322)</f>
        <v>26199199</v>
      </c>
      <c r="N322" s="10">
        <v>123169</v>
      </c>
      <c r="O322" s="10">
        <v>441311</v>
      </c>
      <c r="P322" s="10">
        <f>SUM(O322-O320)</f>
        <v>1775</v>
      </c>
      <c r="Q322" s="13">
        <f t="shared" si="108"/>
        <v>1.6844446274865119E-2</v>
      </c>
      <c r="R322" s="3">
        <v>397180</v>
      </c>
      <c r="S322" s="10">
        <f>SUM(R322-R320)</f>
        <v>1060</v>
      </c>
      <c r="T322" s="10">
        <v>5630</v>
      </c>
      <c r="U322" s="10">
        <f>SUM(T322-T320)</f>
        <v>10</v>
      </c>
      <c r="V322" s="5">
        <f t="shared" si="88"/>
        <v>1.417493327962133E-2</v>
      </c>
    </row>
    <row r="323" spans="1:22" ht="17.25" x14ac:dyDescent="0.3">
      <c r="A323" s="8">
        <v>44229</v>
      </c>
      <c r="B323" s="7" t="s">
        <v>96</v>
      </c>
      <c r="C323" s="10">
        <v>103514983</v>
      </c>
      <c r="D323" s="10">
        <f>SUM(C323-C320)</f>
        <v>847183</v>
      </c>
      <c r="E323" s="10">
        <v>2241062</v>
      </c>
      <c r="F323" s="10">
        <v>9628</v>
      </c>
      <c r="G323" s="13">
        <f t="shared" ref="G323:G345" si="109">SUM(E323/C323)</f>
        <v>2.1649638874016913E-2</v>
      </c>
      <c r="H323" s="10">
        <f t="shared" ref="H323:H345" si="110">SUM(C323-E323-J323)</f>
        <v>43812777</v>
      </c>
      <c r="I323" s="10">
        <v>123549</v>
      </c>
      <c r="J323" s="10">
        <v>57461144</v>
      </c>
      <c r="K323" s="10">
        <v>290415</v>
      </c>
      <c r="L323" s="13">
        <f t="shared" ref="L323:L345" si="111">SUM(J323/C323)</f>
        <v>0.55509977719843706</v>
      </c>
      <c r="M323" s="10">
        <v>26322368</v>
      </c>
      <c r="N323" s="10">
        <v>123169</v>
      </c>
      <c r="O323" s="10">
        <v>443613</v>
      </c>
      <c r="P323" s="10">
        <f t="shared" si="102"/>
        <v>2302</v>
      </c>
      <c r="Q323" s="13">
        <f t="shared" ref="Q323:Q345" si="112">SUM(O323/M323)</f>
        <v>1.6853080999399445E-2</v>
      </c>
      <c r="R323" s="3">
        <v>399384</v>
      </c>
      <c r="S323" s="10">
        <f t="shared" ref="S323" si="113">SUM(R323-R322)</f>
        <v>2204</v>
      </c>
      <c r="T323" s="10">
        <v>5641</v>
      </c>
      <c r="U323" s="10">
        <f>SUM(T323-T320)</f>
        <v>21</v>
      </c>
      <c r="V323" s="5">
        <f t="shared" si="88"/>
        <v>1.4124251347074495E-2</v>
      </c>
    </row>
    <row r="324" spans="1:22" ht="17.25" x14ac:dyDescent="0.3">
      <c r="A324" s="8">
        <v>44230</v>
      </c>
      <c r="B324" s="7" t="s">
        <v>30</v>
      </c>
      <c r="C324" s="10">
        <v>103982364</v>
      </c>
      <c r="D324" s="10">
        <f>SUM(C324-C322)</f>
        <v>890972</v>
      </c>
      <c r="E324" s="10">
        <v>2263738</v>
      </c>
      <c r="F324" s="10">
        <f>SUM(E324-E322)</f>
        <v>32304</v>
      </c>
      <c r="G324" s="13">
        <f t="shared" si="109"/>
        <v>2.1770403296466696E-2</v>
      </c>
      <c r="H324" s="10">
        <f t="shared" si="110"/>
        <v>43938609</v>
      </c>
      <c r="I324" s="10">
        <f>SUM(H324-H322)</f>
        <v>249380</v>
      </c>
      <c r="J324" s="10">
        <v>57780017</v>
      </c>
      <c r="K324" s="10">
        <f>SUM(J324-J322)</f>
        <v>609288</v>
      </c>
      <c r="L324" s="13">
        <f t="shared" si="111"/>
        <v>0.55567131557039806</v>
      </c>
      <c r="M324" s="10">
        <v>26436594</v>
      </c>
      <c r="N324" s="10">
        <f>SUM(M324-M322)</f>
        <v>237395</v>
      </c>
      <c r="O324" s="10">
        <v>443613</v>
      </c>
      <c r="P324" s="10">
        <f>SUM(O324-O322)</f>
        <v>2302</v>
      </c>
      <c r="Q324" s="13">
        <f t="shared" si="112"/>
        <v>1.6780262994544607E-2</v>
      </c>
      <c r="R324" s="3">
        <v>400383</v>
      </c>
      <c r="S324" s="10">
        <f t="shared" ref="S324:S332" si="114">SUM(R324-R322)</f>
        <v>3203</v>
      </c>
      <c r="T324" s="10">
        <v>5641</v>
      </c>
      <c r="U324" s="10">
        <f t="shared" ref="U324:U332" si="115">SUM(T324-T322)</f>
        <v>11</v>
      </c>
      <c r="V324" s="5">
        <f t="shared" ref="V324:V343" si="116">SUM(T324/R324)</f>
        <v>1.4089009773142216E-2</v>
      </c>
    </row>
    <row r="325" spans="1:22" ht="17.25" x14ac:dyDescent="0.3">
      <c r="A325" s="8">
        <v>44231</v>
      </c>
      <c r="B325" s="7" t="s">
        <v>61</v>
      </c>
      <c r="C325" s="10">
        <f>SUM(C324+D325)</f>
        <v>104489363</v>
      </c>
      <c r="D325" s="10">
        <v>506999</v>
      </c>
      <c r="E325" s="10">
        <f>SUM(E324+F325)</f>
        <v>2279363</v>
      </c>
      <c r="F325" s="10">
        <v>15625</v>
      </c>
      <c r="G325" s="13">
        <f t="shared" si="109"/>
        <v>2.1814306591188617E-2</v>
      </c>
      <c r="H325" s="10">
        <v>44124567</v>
      </c>
      <c r="I325" s="10">
        <f>SUM(H325-H323)</f>
        <v>311790</v>
      </c>
      <c r="J325" s="10">
        <v>58212000</v>
      </c>
      <c r="K325" s="10">
        <f>SUM(J325-J323)</f>
        <v>750856</v>
      </c>
      <c r="L325" s="13">
        <f t="shared" si="111"/>
        <v>0.55710933944539409</v>
      </c>
      <c r="M325" s="10">
        <f>SUM(M324+N325)</f>
        <v>26558428</v>
      </c>
      <c r="N325" s="10">
        <v>121834</v>
      </c>
      <c r="O325" s="10">
        <f>SUM(O324+P324)</f>
        <v>445915</v>
      </c>
      <c r="P325" s="10">
        <v>12262</v>
      </c>
      <c r="Q325" s="13">
        <f t="shared" si="112"/>
        <v>1.6789962116733715E-2</v>
      </c>
      <c r="R325" s="3">
        <v>402012</v>
      </c>
      <c r="S325" s="10">
        <f t="shared" si="114"/>
        <v>2628</v>
      </c>
      <c r="T325" s="10">
        <v>5656</v>
      </c>
      <c r="U325" s="10">
        <f t="shared" si="115"/>
        <v>15</v>
      </c>
      <c r="V325" s="5">
        <f t="shared" si="116"/>
        <v>1.4069231764225943E-2</v>
      </c>
    </row>
    <row r="326" spans="1:22" ht="17.25" x14ac:dyDescent="0.3">
      <c r="A326" s="8">
        <v>44232</v>
      </c>
      <c r="B326" s="7" t="s">
        <v>64</v>
      </c>
      <c r="C326" s="10">
        <v>104996362</v>
      </c>
      <c r="D326" s="10">
        <v>506999</v>
      </c>
      <c r="E326" s="10">
        <v>2287003</v>
      </c>
      <c r="F326" s="10">
        <v>15625</v>
      </c>
      <c r="G326" s="13">
        <f t="shared" si="109"/>
        <v>2.1781735637659522E-2</v>
      </c>
      <c r="H326" s="10">
        <f t="shared" si="110"/>
        <v>44294647</v>
      </c>
      <c r="I326" s="10">
        <f>SUM(H326-H324)</f>
        <v>356038</v>
      </c>
      <c r="J326" s="10">
        <v>58414712</v>
      </c>
      <c r="K326" s="10">
        <f>SUM(J326-J324)</f>
        <v>634695</v>
      </c>
      <c r="L326" s="13">
        <f t="shared" si="111"/>
        <v>0.55634986667442821</v>
      </c>
      <c r="M326" s="10">
        <v>26680261</v>
      </c>
      <c r="N326" s="10">
        <v>121834</v>
      </c>
      <c r="O326" s="10">
        <v>455875</v>
      </c>
      <c r="P326" s="10">
        <v>12262</v>
      </c>
      <c r="Q326" s="13">
        <f t="shared" si="112"/>
        <v>1.7086601963901327E-2</v>
      </c>
      <c r="R326" s="3">
        <v>403412</v>
      </c>
      <c r="S326" s="10">
        <f t="shared" si="114"/>
        <v>3029</v>
      </c>
      <c r="T326" s="10">
        <v>5677</v>
      </c>
      <c r="U326" s="10">
        <f t="shared" si="115"/>
        <v>36</v>
      </c>
      <c r="V326" s="5">
        <f t="shared" si="116"/>
        <v>1.4072461899993059E-2</v>
      </c>
    </row>
    <row r="327" spans="1:22" ht="17.25" x14ac:dyDescent="0.3">
      <c r="A327" s="8">
        <v>44233</v>
      </c>
      <c r="B327" s="7" t="s">
        <v>45</v>
      </c>
      <c r="C327" s="10">
        <v>105489650</v>
      </c>
      <c r="D327" s="10">
        <f t="shared" ref="D327:D345" si="117">SUM(C327-C326)</f>
        <v>493288</v>
      </c>
      <c r="E327" s="10">
        <v>2301289</v>
      </c>
      <c r="F327" s="10">
        <f t="shared" ref="F327:F345" si="118">SUM(E327-E326)</f>
        <v>14286</v>
      </c>
      <c r="G327" s="13">
        <f t="shared" si="109"/>
        <v>2.1815306051351957E-2</v>
      </c>
      <c r="H327" s="10">
        <f t="shared" si="110"/>
        <v>44500172</v>
      </c>
      <c r="I327" s="10">
        <f t="shared" ref="I327:I345" si="119">SUM(H327-H326)</f>
        <v>205525</v>
      </c>
      <c r="J327" s="10">
        <v>58688189</v>
      </c>
      <c r="K327" s="10">
        <f t="shared" ref="K327:K345" si="120">SUM(J327-J326)</f>
        <v>273477</v>
      </c>
      <c r="L327" s="13">
        <f t="shared" si="111"/>
        <v>0.55634073105750181</v>
      </c>
      <c r="M327" s="10">
        <v>26816633</v>
      </c>
      <c r="N327" s="10">
        <f t="shared" ref="N327:N345" si="121">SUM(M327-M326)</f>
        <v>136372</v>
      </c>
      <c r="O327" s="10">
        <v>459617</v>
      </c>
      <c r="P327" s="10">
        <f t="shared" ref="P327:P345" si="122">SUM(O327-O326)</f>
        <v>3742</v>
      </c>
      <c r="Q327" s="13">
        <f t="shared" si="112"/>
        <v>1.7139250852260236E-2</v>
      </c>
      <c r="R327" s="3">
        <v>405200</v>
      </c>
      <c r="S327" s="10">
        <f t="shared" si="114"/>
        <v>3188</v>
      </c>
      <c r="T327" s="10">
        <v>5704</v>
      </c>
      <c r="U327" s="10">
        <f t="shared" si="115"/>
        <v>48</v>
      </c>
      <c r="V327" s="5">
        <f t="shared" si="116"/>
        <v>1.4076999012833168E-2</v>
      </c>
    </row>
    <row r="328" spans="1:22" ht="17.25" x14ac:dyDescent="0.3">
      <c r="A328" s="8">
        <v>44234</v>
      </c>
      <c r="B328" s="7" t="s">
        <v>44</v>
      </c>
      <c r="C328" s="10">
        <v>105842572</v>
      </c>
      <c r="D328" s="10">
        <f t="shared" si="117"/>
        <v>352922</v>
      </c>
      <c r="E328" s="10">
        <v>2313245</v>
      </c>
      <c r="F328" s="10">
        <f t="shared" si="118"/>
        <v>11956</v>
      </c>
      <c r="G328" s="13">
        <f t="shared" si="109"/>
        <v>2.1855525203979358E-2</v>
      </c>
      <c r="H328" s="10">
        <f t="shared" si="110"/>
        <v>44487796</v>
      </c>
      <c r="I328" s="10">
        <f t="shared" si="119"/>
        <v>-12376</v>
      </c>
      <c r="J328" s="10">
        <v>59041531</v>
      </c>
      <c r="K328" s="10">
        <f t="shared" si="120"/>
        <v>353342</v>
      </c>
      <c r="L328" s="13">
        <f t="shared" si="111"/>
        <v>0.55782403889429288</v>
      </c>
      <c r="M328" s="10">
        <v>26974579</v>
      </c>
      <c r="N328" s="10">
        <f t="shared" si="121"/>
        <v>157946</v>
      </c>
      <c r="O328" s="10">
        <v>462992</v>
      </c>
      <c r="P328" s="10">
        <f t="shared" si="122"/>
        <v>3375</v>
      </c>
      <c r="Q328" s="13">
        <f t="shared" si="112"/>
        <v>1.7164012087083916E-2</v>
      </c>
      <c r="R328" s="3">
        <v>406577</v>
      </c>
      <c r="S328" s="10">
        <f t="shared" si="114"/>
        <v>3165</v>
      </c>
      <c r="T328" s="10">
        <v>5724</v>
      </c>
      <c r="U328" s="10">
        <f t="shared" si="115"/>
        <v>47</v>
      </c>
      <c r="V328" s="5">
        <f t="shared" si="116"/>
        <v>1.4078514033012197E-2</v>
      </c>
    </row>
    <row r="329" spans="1:22" ht="17.25" x14ac:dyDescent="0.3">
      <c r="A329" s="8">
        <v>44235</v>
      </c>
      <c r="B329" s="7" t="s">
        <v>149</v>
      </c>
      <c r="C329" s="10">
        <v>106206994</v>
      </c>
      <c r="D329" s="10">
        <f t="shared" si="117"/>
        <v>364422</v>
      </c>
      <c r="E329" s="10">
        <v>2318388</v>
      </c>
      <c r="F329" s="10">
        <f t="shared" si="118"/>
        <v>5143</v>
      </c>
      <c r="G329" s="13">
        <f t="shared" si="109"/>
        <v>2.1828957893300322E-2</v>
      </c>
      <c r="H329" s="10">
        <f t="shared" si="110"/>
        <v>44394912</v>
      </c>
      <c r="I329" s="10">
        <f t="shared" si="119"/>
        <v>-92884</v>
      </c>
      <c r="J329" s="10">
        <v>59493694</v>
      </c>
      <c r="K329" s="10">
        <f t="shared" si="120"/>
        <v>452163</v>
      </c>
      <c r="L329" s="13">
        <f t="shared" si="111"/>
        <v>0.56016738408018596</v>
      </c>
      <c r="M329" s="10">
        <v>27007719</v>
      </c>
      <c r="N329" s="10">
        <f t="shared" si="121"/>
        <v>33140</v>
      </c>
      <c r="O329" s="10">
        <v>463482</v>
      </c>
      <c r="P329" s="10">
        <f t="shared" si="122"/>
        <v>490</v>
      </c>
      <c r="Q329" s="13">
        <f t="shared" si="112"/>
        <v>1.7161093833951695E-2</v>
      </c>
      <c r="R329" s="3">
        <v>407843</v>
      </c>
      <c r="S329" s="10">
        <f t="shared" si="114"/>
        <v>2643</v>
      </c>
      <c r="T329" s="10">
        <v>5730</v>
      </c>
      <c r="U329" s="10">
        <f t="shared" si="115"/>
        <v>26</v>
      </c>
      <c r="V329" s="5">
        <f t="shared" si="116"/>
        <v>1.404952395897441E-2</v>
      </c>
    </row>
    <row r="330" spans="1:22" ht="17.25" x14ac:dyDescent="0.3">
      <c r="A330" s="8">
        <v>44236</v>
      </c>
      <c r="B330" s="7" t="s">
        <v>101</v>
      </c>
      <c r="C330" s="10">
        <v>106567454</v>
      </c>
      <c r="D330" s="10">
        <f t="shared" si="117"/>
        <v>360460</v>
      </c>
      <c r="E330" s="10">
        <v>2327726</v>
      </c>
      <c r="F330" s="10">
        <f t="shared" si="118"/>
        <v>9338</v>
      </c>
      <c r="G330" s="13">
        <f t="shared" si="109"/>
        <v>2.1842747599093434E-2</v>
      </c>
      <c r="H330" s="10">
        <f t="shared" si="110"/>
        <v>44746034</v>
      </c>
      <c r="I330" s="10">
        <f t="shared" si="119"/>
        <v>351122</v>
      </c>
      <c r="J330" s="10">
        <v>59493694</v>
      </c>
      <c r="K330" s="10">
        <f t="shared" si="120"/>
        <v>0</v>
      </c>
      <c r="L330" s="13">
        <f t="shared" si="111"/>
        <v>0.5582726411011002</v>
      </c>
      <c r="M330" s="10">
        <v>27098367</v>
      </c>
      <c r="N330" s="10">
        <f t="shared" si="121"/>
        <v>90648</v>
      </c>
      <c r="O330" s="10">
        <v>465083</v>
      </c>
      <c r="P330" s="10">
        <f t="shared" si="122"/>
        <v>1601</v>
      </c>
      <c r="Q330" s="13">
        <f t="shared" si="112"/>
        <v>1.7162768516641613E-2</v>
      </c>
      <c r="R330" s="3">
        <v>408793</v>
      </c>
      <c r="S330" s="10">
        <f t="shared" si="114"/>
        <v>2216</v>
      </c>
      <c r="T330" s="10">
        <v>5731</v>
      </c>
      <c r="U330" s="10">
        <f t="shared" si="115"/>
        <v>7</v>
      </c>
      <c r="V330" s="5">
        <f t="shared" si="116"/>
        <v>1.4019320291687969E-2</v>
      </c>
    </row>
    <row r="331" spans="1:22" ht="17.25" x14ac:dyDescent="0.3">
      <c r="A331" s="8">
        <v>44237</v>
      </c>
      <c r="B331" s="7" t="s">
        <v>85</v>
      </c>
      <c r="C331" s="10">
        <v>107002487</v>
      </c>
      <c r="D331" s="10">
        <f t="shared" si="117"/>
        <v>435033</v>
      </c>
      <c r="E331" s="10">
        <v>2343477</v>
      </c>
      <c r="F331" s="10">
        <f t="shared" si="118"/>
        <v>15751</v>
      </c>
      <c r="G331" s="13">
        <f t="shared" si="109"/>
        <v>2.1901145157495264E-2</v>
      </c>
      <c r="H331" s="10">
        <f t="shared" si="110"/>
        <v>44812210</v>
      </c>
      <c r="I331" s="10">
        <f t="shared" si="119"/>
        <v>66176</v>
      </c>
      <c r="J331" s="10">
        <v>59846800</v>
      </c>
      <c r="K331" s="10">
        <f t="shared" si="120"/>
        <v>353106</v>
      </c>
      <c r="L331" s="13">
        <f t="shared" si="111"/>
        <v>0.55930288797866912</v>
      </c>
      <c r="M331" s="10">
        <v>27193849</v>
      </c>
      <c r="N331" s="10">
        <f t="shared" si="121"/>
        <v>95482</v>
      </c>
      <c r="O331" s="10">
        <v>468217</v>
      </c>
      <c r="P331" s="10">
        <f t="shared" si="122"/>
        <v>3134</v>
      </c>
      <c r="Q331" s="13">
        <f t="shared" si="112"/>
        <v>1.7217753911923244E-2</v>
      </c>
      <c r="R331" s="3">
        <v>409652</v>
      </c>
      <c r="S331" s="10">
        <f t="shared" si="114"/>
        <v>1809</v>
      </c>
      <c r="T331" s="10">
        <v>5746</v>
      </c>
      <c r="U331" s="10">
        <f t="shared" si="115"/>
        <v>16</v>
      </c>
      <c r="V331" s="5">
        <f t="shared" si="116"/>
        <v>1.4026539599464911E-2</v>
      </c>
    </row>
    <row r="332" spans="1:22" ht="17.25" x14ac:dyDescent="0.3">
      <c r="A332" s="8">
        <v>44238</v>
      </c>
      <c r="B332" s="7" t="s">
        <v>30</v>
      </c>
      <c r="C332" s="10">
        <v>107604093</v>
      </c>
      <c r="D332" s="10">
        <f t="shared" si="117"/>
        <v>601606</v>
      </c>
      <c r="E332" s="10">
        <v>2361485</v>
      </c>
      <c r="F332" s="10">
        <f t="shared" si="118"/>
        <v>18008</v>
      </c>
      <c r="G332" s="13">
        <f t="shared" si="109"/>
        <v>2.1946051810501299E-2</v>
      </c>
      <c r="H332" s="10">
        <f t="shared" si="110"/>
        <v>45045927</v>
      </c>
      <c r="I332" s="10">
        <f t="shared" si="119"/>
        <v>233717</v>
      </c>
      <c r="J332" s="10">
        <v>60196681</v>
      </c>
      <c r="K332" s="10">
        <f t="shared" si="120"/>
        <v>349881</v>
      </c>
      <c r="L332" s="13">
        <f t="shared" si="111"/>
        <v>0.5594274280997843</v>
      </c>
      <c r="M332" s="10">
        <v>27330842</v>
      </c>
      <c r="N332" s="10">
        <f t="shared" si="121"/>
        <v>136993</v>
      </c>
      <c r="O332" s="10">
        <v>472968</v>
      </c>
      <c r="P332" s="10">
        <f t="shared" si="122"/>
        <v>4751</v>
      </c>
      <c r="Q332" s="13">
        <f t="shared" si="112"/>
        <v>1.730528463045522E-2</v>
      </c>
      <c r="R332" s="3">
        <v>410012</v>
      </c>
      <c r="S332" s="10">
        <f t="shared" si="114"/>
        <v>1219</v>
      </c>
      <c r="T332" s="10">
        <v>5761</v>
      </c>
      <c r="U332" s="10">
        <f t="shared" si="115"/>
        <v>30</v>
      </c>
      <c r="V332" s="5">
        <f t="shared" si="116"/>
        <v>1.4050808269026273E-2</v>
      </c>
    </row>
    <row r="333" spans="1:22" ht="17.25" x14ac:dyDescent="0.3">
      <c r="A333" s="8">
        <v>44239</v>
      </c>
      <c r="B333" s="7" t="s">
        <v>140</v>
      </c>
      <c r="C333" s="10">
        <v>107883016</v>
      </c>
      <c r="D333" s="10">
        <f t="shared" si="117"/>
        <v>278923</v>
      </c>
      <c r="E333" s="10">
        <v>2370735</v>
      </c>
      <c r="F333" s="10">
        <f t="shared" si="118"/>
        <v>9250</v>
      </c>
      <c r="G333" s="13">
        <f t="shared" si="109"/>
        <v>2.1975053051909488E-2</v>
      </c>
      <c r="H333" s="10">
        <f t="shared" si="110"/>
        <v>45115882</v>
      </c>
      <c r="I333" s="10">
        <f t="shared" si="119"/>
        <v>69955</v>
      </c>
      <c r="J333" s="10">
        <v>60396399</v>
      </c>
      <c r="K333" s="10">
        <f t="shared" si="120"/>
        <v>199718</v>
      </c>
      <c r="L333" s="13">
        <f t="shared" si="111"/>
        <v>0.55983231874051431</v>
      </c>
      <c r="M333" s="10">
        <v>27393896</v>
      </c>
      <c r="N333" s="10">
        <f t="shared" si="121"/>
        <v>63054</v>
      </c>
      <c r="O333" s="10">
        <v>475459</v>
      </c>
      <c r="P333" s="10">
        <f t="shared" si="122"/>
        <v>2491</v>
      </c>
      <c r="Q333" s="13">
        <f t="shared" si="112"/>
        <v>1.7356384794627241E-2</v>
      </c>
      <c r="R333" s="3">
        <v>411997</v>
      </c>
      <c r="S333" s="10">
        <f t="shared" ref="S333:S345" si="123">SUM(R333-R332)</f>
        <v>1985</v>
      </c>
      <c r="T333" s="10">
        <v>5781</v>
      </c>
      <c r="U333" s="10">
        <f t="shared" ref="U333:U345" si="124">SUM(T333-T332)</f>
        <v>20</v>
      </c>
      <c r="V333" s="5">
        <f t="shared" si="116"/>
        <v>1.403165557030755E-2</v>
      </c>
    </row>
    <row r="334" spans="1:22" ht="17.25" x14ac:dyDescent="0.3">
      <c r="A334" s="8">
        <v>44240</v>
      </c>
      <c r="B334" s="7" t="s">
        <v>113</v>
      </c>
      <c r="C334" s="10">
        <v>108282067</v>
      </c>
      <c r="D334" s="10">
        <f t="shared" si="117"/>
        <v>399051</v>
      </c>
      <c r="E334" s="10">
        <v>2385075</v>
      </c>
      <c r="F334" s="10">
        <f t="shared" si="118"/>
        <v>14340</v>
      </c>
      <c r="G334" s="13">
        <f t="shared" si="109"/>
        <v>2.2026500473065407E-2</v>
      </c>
      <c r="H334" s="10">
        <f t="shared" si="110"/>
        <v>45195280</v>
      </c>
      <c r="I334" s="10">
        <f t="shared" si="119"/>
        <v>79398</v>
      </c>
      <c r="J334" s="10">
        <v>60701712</v>
      </c>
      <c r="K334" s="10">
        <f t="shared" si="120"/>
        <v>305313</v>
      </c>
      <c r="L334" s="13">
        <f t="shared" si="111"/>
        <v>0.56058878152002767</v>
      </c>
      <c r="M334" s="10">
        <v>27492955</v>
      </c>
      <c r="N334" s="10">
        <f t="shared" si="121"/>
        <v>99059</v>
      </c>
      <c r="O334" s="10">
        <v>480902</v>
      </c>
      <c r="P334" s="10">
        <f t="shared" si="122"/>
        <v>5443</v>
      </c>
      <c r="Q334" s="13">
        <f t="shared" si="112"/>
        <v>1.7491826542472427E-2</v>
      </c>
      <c r="R334" s="3">
        <v>414171</v>
      </c>
      <c r="S334" s="10">
        <f t="shared" si="123"/>
        <v>2174</v>
      </c>
      <c r="T334" s="10">
        <v>5790</v>
      </c>
      <c r="U334" s="10">
        <f t="shared" si="124"/>
        <v>9</v>
      </c>
      <c r="V334" s="5">
        <f t="shared" si="116"/>
        <v>1.3979733008829686E-2</v>
      </c>
    </row>
    <row r="335" spans="1:22" ht="17.25" x14ac:dyDescent="0.3">
      <c r="A335" s="8">
        <v>44241</v>
      </c>
      <c r="B335" s="7" t="s">
        <v>86</v>
      </c>
      <c r="C335" s="10">
        <v>108610510</v>
      </c>
      <c r="D335" s="10">
        <f t="shared" si="117"/>
        <v>328443</v>
      </c>
      <c r="E335" s="10">
        <v>2395252</v>
      </c>
      <c r="F335" s="10">
        <f t="shared" si="118"/>
        <v>10177</v>
      </c>
      <c r="G335" s="13">
        <f t="shared" si="109"/>
        <v>2.20535931559478E-2</v>
      </c>
      <c r="H335" s="10">
        <f t="shared" si="110"/>
        <v>45298276</v>
      </c>
      <c r="I335" s="10">
        <f t="shared" si="119"/>
        <v>102996</v>
      </c>
      <c r="J335" s="10">
        <v>60916982</v>
      </c>
      <c r="K335" s="10">
        <f t="shared" si="120"/>
        <v>215270</v>
      </c>
      <c r="L335" s="13">
        <f t="shared" si="111"/>
        <v>0.56087557272311861</v>
      </c>
      <c r="M335" s="10">
        <v>27576340</v>
      </c>
      <c r="N335" s="10">
        <f t="shared" si="121"/>
        <v>83385</v>
      </c>
      <c r="O335" s="10">
        <v>484240</v>
      </c>
      <c r="P335" s="10">
        <f t="shared" si="122"/>
        <v>3338</v>
      </c>
      <c r="Q335" s="13">
        <f t="shared" si="112"/>
        <v>1.7559980766120521E-2</v>
      </c>
      <c r="R335" s="3">
        <v>415261</v>
      </c>
      <c r="S335" s="10">
        <f t="shared" si="123"/>
        <v>1090</v>
      </c>
      <c r="T335" s="10">
        <v>5814</v>
      </c>
      <c r="U335" s="10">
        <f t="shared" si="124"/>
        <v>24</v>
      </c>
      <c r="V335" s="5">
        <f t="shared" si="116"/>
        <v>1.4000833210920362E-2</v>
      </c>
    </row>
    <row r="336" spans="1:22" ht="17.25" x14ac:dyDescent="0.3">
      <c r="A336" s="8">
        <v>44242</v>
      </c>
      <c r="B336" s="7" t="s">
        <v>97</v>
      </c>
      <c r="C336" s="10">
        <v>108881648</v>
      </c>
      <c r="D336" s="10">
        <f t="shared" si="117"/>
        <v>271138</v>
      </c>
      <c r="E336" s="10">
        <v>2401301</v>
      </c>
      <c r="F336" s="10">
        <f t="shared" si="118"/>
        <v>6049</v>
      </c>
      <c r="G336" s="13">
        <f t="shared" si="109"/>
        <v>2.2054230847056981E-2</v>
      </c>
      <c r="H336" s="10">
        <f t="shared" si="110"/>
        <v>45313761</v>
      </c>
      <c r="I336" s="10">
        <f t="shared" si="119"/>
        <v>15485</v>
      </c>
      <c r="J336" s="10">
        <v>61166586</v>
      </c>
      <c r="K336" s="10">
        <f t="shared" si="120"/>
        <v>249604</v>
      </c>
      <c r="L336" s="13">
        <f t="shared" si="111"/>
        <v>0.56177130970684797</v>
      </c>
      <c r="M336" s="10">
        <v>27641151</v>
      </c>
      <c r="N336" s="10">
        <f t="shared" si="121"/>
        <v>64811</v>
      </c>
      <c r="O336" s="10">
        <v>485338</v>
      </c>
      <c r="P336" s="10">
        <f t="shared" si="122"/>
        <v>1098</v>
      </c>
      <c r="Q336" s="13">
        <f t="shared" si="112"/>
        <v>1.755853075727563E-2</v>
      </c>
      <c r="R336" s="3">
        <v>415261</v>
      </c>
      <c r="S336" s="10">
        <f t="shared" si="123"/>
        <v>0</v>
      </c>
      <c r="T336" s="10">
        <v>5824</v>
      </c>
      <c r="U336" s="10">
        <f t="shared" si="124"/>
        <v>10</v>
      </c>
      <c r="V336" s="5">
        <f t="shared" si="116"/>
        <v>1.4024914451393221E-2</v>
      </c>
    </row>
    <row r="337" spans="1:22" ht="17.25" x14ac:dyDescent="0.3">
      <c r="A337" s="8">
        <v>44243</v>
      </c>
      <c r="B337" s="7" t="s">
        <v>54</v>
      </c>
      <c r="C337" s="10">
        <v>109246204</v>
      </c>
      <c r="D337" s="10">
        <f t="shared" si="117"/>
        <v>364556</v>
      </c>
      <c r="E337" s="10">
        <v>2410175</v>
      </c>
      <c r="F337" s="10">
        <f t="shared" si="118"/>
        <v>8874</v>
      </c>
      <c r="G337" s="13">
        <f t="shared" si="109"/>
        <v>2.2061864959628252E-2</v>
      </c>
      <c r="H337" s="10">
        <f t="shared" si="110"/>
        <v>45414646</v>
      </c>
      <c r="I337" s="10">
        <f t="shared" si="119"/>
        <v>100885</v>
      </c>
      <c r="J337" s="10">
        <v>61421383</v>
      </c>
      <c r="K337" s="10">
        <f t="shared" si="120"/>
        <v>254797</v>
      </c>
      <c r="L337" s="13">
        <f t="shared" si="111"/>
        <v>0.56222899058350806</v>
      </c>
      <c r="M337" s="10">
        <v>27695365</v>
      </c>
      <c r="N337" s="10">
        <f t="shared" si="121"/>
        <v>54214</v>
      </c>
      <c r="O337" s="10">
        <v>486332</v>
      </c>
      <c r="P337" s="10">
        <f t="shared" si="122"/>
        <v>994</v>
      </c>
      <c r="Q337" s="13">
        <f t="shared" si="112"/>
        <v>1.7560050210567724E-2</v>
      </c>
      <c r="R337" s="3">
        <v>416905</v>
      </c>
      <c r="S337" s="10">
        <f t="shared" si="123"/>
        <v>1644</v>
      </c>
      <c r="T337" s="10">
        <v>5826</v>
      </c>
      <c r="U337" s="10">
        <f t="shared" si="124"/>
        <v>2</v>
      </c>
      <c r="V337" s="5">
        <f t="shared" si="116"/>
        <v>1.3974406639402262E-2</v>
      </c>
    </row>
    <row r="338" spans="1:22" ht="17.25" x14ac:dyDescent="0.3">
      <c r="A338" s="8">
        <v>44244</v>
      </c>
      <c r="B338" s="7" t="s">
        <v>106</v>
      </c>
      <c r="C338" s="10">
        <v>109613248</v>
      </c>
      <c r="D338" s="10">
        <f t="shared" si="117"/>
        <v>367044</v>
      </c>
      <c r="E338" s="10">
        <v>2421481</v>
      </c>
      <c r="F338" s="10">
        <f t="shared" si="118"/>
        <v>11306</v>
      </c>
      <c r="G338" s="13">
        <f t="shared" si="109"/>
        <v>2.2091134458491733E-2</v>
      </c>
      <c r="H338" s="10">
        <f t="shared" si="110"/>
        <v>45515575</v>
      </c>
      <c r="I338" s="10">
        <f t="shared" si="119"/>
        <v>100929</v>
      </c>
      <c r="J338" s="10">
        <v>61676192</v>
      </c>
      <c r="K338" s="10">
        <f t="shared" si="120"/>
        <v>254809</v>
      </c>
      <c r="L338" s="13">
        <f t="shared" si="111"/>
        <v>0.56267096473594136</v>
      </c>
      <c r="M338" s="10">
        <v>27757609</v>
      </c>
      <c r="N338" s="10">
        <f t="shared" si="121"/>
        <v>62244</v>
      </c>
      <c r="O338" s="10">
        <v>488103</v>
      </c>
      <c r="P338" s="10">
        <f t="shared" si="122"/>
        <v>1771</v>
      </c>
      <c r="Q338" s="13">
        <f t="shared" si="112"/>
        <v>1.7584475665753489E-2</v>
      </c>
      <c r="R338" s="3">
        <v>417688</v>
      </c>
      <c r="S338" s="10">
        <f t="shared" si="123"/>
        <v>783</v>
      </c>
      <c r="T338" s="10">
        <v>5828</v>
      </c>
      <c r="U338" s="10">
        <f t="shared" si="124"/>
        <v>2</v>
      </c>
      <c r="V338" s="5">
        <f t="shared" si="116"/>
        <v>1.3952998410296681E-2</v>
      </c>
    </row>
    <row r="339" spans="1:22" ht="17.25" x14ac:dyDescent="0.3">
      <c r="A339" s="8">
        <v>44245</v>
      </c>
      <c r="B339" s="7" t="s">
        <v>150</v>
      </c>
      <c r="C339" s="10">
        <v>110146931</v>
      </c>
      <c r="D339" s="10">
        <f t="shared" si="117"/>
        <v>533683</v>
      </c>
      <c r="E339" s="10">
        <v>2435733</v>
      </c>
      <c r="F339" s="10">
        <f t="shared" si="118"/>
        <v>14252</v>
      </c>
      <c r="G339" s="13">
        <f t="shared" si="109"/>
        <v>2.211348948070101E-2</v>
      </c>
      <c r="H339" s="10">
        <f t="shared" si="110"/>
        <v>45694148</v>
      </c>
      <c r="I339" s="10">
        <f t="shared" si="119"/>
        <v>178573</v>
      </c>
      <c r="J339" s="10">
        <v>62017050</v>
      </c>
      <c r="K339" s="10">
        <f t="shared" si="120"/>
        <v>340858</v>
      </c>
      <c r="L339" s="13">
        <f t="shared" si="111"/>
        <v>0.56303929158044363</v>
      </c>
      <c r="M339" s="10">
        <v>27854389</v>
      </c>
      <c r="N339" s="10">
        <f t="shared" si="121"/>
        <v>96780</v>
      </c>
      <c r="O339" s="10">
        <v>491411</v>
      </c>
      <c r="P339" s="10">
        <f t="shared" si="122"/>
        <v>3308</v>
      </c>
      <c r="Q339" s="13">
        <f t="shared" si="112"/>
        <v>1.7642138910316792E-2</v>
      </c>
      <c r="R339" s="3">
        <v>418822</v>
      </c>
      <c r="S339" s="10">
        <f t="shared" si="123"/>
        <v>1134</v>
      </c>
      <c r="T339" s="10">
        <v>5838</v>
      </c>
      <c r="U339" s="10">
        <f t="shared" si="124"/>
        <v>10</v>
      </c>
      <c r="V339" s="5">
        <f t="shared" si="116"/>
        <v>1.3939095845012918E-2</v>
      </c>
    </row>
    <row r="340" spans="1:22" ht="17.25" x14ac:dyDescent="0.3">
      <c r="A340" s="8">
        <v>44246</v>
      </c>
      <c r="B340" s="7" t="s">
        <v>61</v>
      </c>
      <c r="C340" s="10">
        <v>110430962</v>
      </c>
      <c r="D340" s="10">
        <f t="shared" si="117"/>
        <v>284031</v>
      </c>
      <c r="E340" s="10">
        <v>2444074</v>
      </c>
      <c r="F340" s="10">
        <f t="shared" si="118"/>
        <v>8341</v>
      </c>
      <c r="G340" s="13">
        <f t="shared" si="109"/>
        <v>2.2132144425220168E-2</v>
      </c>
      <c r="H340" s="10">
        <f t="shared" si="110"/>
        <v>45771566</v>
      </c>
      <c r="I340" s="10">
        <f t="shared" si="119"/>
        <v>77418</v>
      </c>
      <c r="J340" s="10">
        <v>62215322</v>
      </c>
      <c r="K340" s="10">
        <f t="shared" si="120"/>
        <v>198272</v>
      </c>
      <c r="L340" s="13">
        <f t="shared" si="111"/>
        <v>0.56338657993398622</v>
      </c>
      <c r="M340" s="10">
        <v>27897356</v>
      </c>
      <c r="N340" s="10">
        <f t="shared" si="121"/>
        <v>42967</v>
      </c>
      <c r="O340" s="10">
        <v>493138</v>
      </c>
      <c r="P340" s="10">
        <f t="shared" si="122"/>
        <v>1727</v>
      </c>
      <c r="Q340" s="13">
        <f t="shared" si="112"/>
        <v>1.7676872317218879E-2</v>
      </c>
      <c r="R340" s="3">
        <v>418822</v>
      </c>
      <c r="S340" s="10">
        <f t="shared" si="123"/>
        <v>0</v>
      </c>
      <c r="T340" s="10">
        <v>5864</v>
      </c>
      <c r="U340" s="10">
        <f t="shared" si="124"/>
        <v>26</v>
      </c>
      <c r="V340" s="5">
        <f t="shared" si="116"/>
        <v>1.4001174723390844E-2</v>
      </c>
    </row>
    <row r="341" spans="1:22" ht="17.25" x14ac:dyDescent="0.3">
      <c r="A341" s="8">
        <v>44247</v>
      </c>
      <c r="B341" s="7" t="s">
        <v>97</v>
      </c>
      <c r="C341" s="10">
        <v>110824736</v>
      </c>
      <c r="D341" s="10">
        <f t="shared" si="117"/>
        <v>393774</v>
      </c>
      <c r="E341" s="10">
        <v>2454343</v>
      </c>
      <c r="F341" s="10">
        <f t="shared" si="118"/>
        <v>10269</v>
      </c>
      <c r="G341" s="13">
        <f t="shared" si="109"/>
        <v>2.2146165996731994E-2</v>
      </c>
      <c r="H341" s="10">
        <f t="shared" si="110"/>
        <v>45931089</v>
      </c>
      <c r="I341" s="10">
        <f t="shared" si="119"/>
        <v>159523</v>
      </c>
      <c r="J341" s="10">
        <v>62439304</v>
      </c>
      <c r="K341" s="10">
        <f t="shared" si="120"/>
        <v>223982</v>
      </c>
      <c r="L341" s="13">
        <f t="shared" si="111"/>
        <v>0.56340584470239563</v>
      </c>
      <c r="M341" s="10">
        <v>28006772</v>
      </c>
      <c r="N341" s="10">
        <f t="shared" si="121"/>
        <v>109416</v>
      </c>
      <c r="O341" s="10">
        <v>495816</v>
      </c>
      <c r="P341" s="10">
        <f t="shared" si="122"/>
        <v>2678</v>
      </c>
      <c r="Q341" s="13">
        <f t="shared" si="112"/>
        <v>1.7703432584090732E-2</v>
      </c>
      <c r="R341" s="3">
        <v>421327</v>
      </c>
      <c r="S341" s="10">
        <f t="shared" si="123"/>
        <v>2505</v>
      </c>
      <c r="T341" s="10">
        <v>5878</v>
      </c>
      <c r="U341" s="10">
        <f t="shared" si="124"/>
        <v>14</v>
      </c>
      <c r="V341" s="5">
        <f t="shared" si="116"/>
        <v>1.3951159075967123E-2</v>
      </c>
    </row>
    <row r="342" spans="1:22" ht="17.25" x14ac:dyDescent="0.3">
      <c r="A342" s="8">
        <v>44248</v>
      </c>
      <c r="B342" s="7" t="s">
        <v>97</v>
      </c>
      <c r="C342" s="10">
        <v>111235917</v>
      </c>
      <c r="D342" s="10">
        <f t="shared" si="117"/>
        <v>411181</v>
      </c>
      <c r="E342" s="10">
        <v>2463399</v>
      </c>
      <c r="F342" s="10">
        <f t="shared" si="118"/>
        <v>9056</v>
      </c>
      <c r="G342" s="13">
        <f t="shared" si="109"/>
        <v>2.2145715758337299E-2</v>
      </c>
      <c r="H342" s="10">
        <f t="shared" si="110"/>
        <v>46031526</v>
      </c>
      <c r="I342" s="10">
        <f t="shared" si="119"/>
        <v>100437</v>
      </c>
      <c r="J342" s="10">
        <v>62740992</v>
      </c>
      <c r="K342" s="10">
        <f t="shared" si="120"/>
        <v>301688</v>
      </c>
      <c r="L342" s="13">
        <f t="shared" si="111"/>
        <v>0.56403537357452627</v>
      </c>
      <c r="M342" s="10">
        <v>28092318</v>
      </c>
      <c r="N342" s="10">
        <f t="shared" si="121"/>
        <v>85546</v>
      </c>
      <c r="O342" s="10">
        <v>498003</v>
      </c>
      <c r="P342" s="10">
        <f t="shared" si="122"/>
        <v>2187</v>
      </c>
      <c r="Q342" s="13">
        <f t="shared" si="112"/>
        <v>1.7727373013504973E-2</v>
      </c>
      <c r="R342" s="3">
        <v>421800</v>
      </c>
      <c r="S342" s="10">
        <f t="shared" si="123"/>
        <v>473</v>
      </c>
      <c r="T342" s="10">
        <v>5881</v>
      </c>
      <c r="U342" s="10">
        <f t="shared" si="124"/>
        <v>3</v>
      </c>
      <c r="V342" s="5">
        <f t="shared" si="116"/>
        <v>1.394262683736368E-2</v>
      </c>
    </row>
    <row r="343" spans="1:22" ht="17.25" x14ac:dyDescent="0.3">
      <c r="A343" s="8">
        <v>44249</v>
      </c>
      <c r="B343" s="7" t="s">
        <v>57</v>
      </c>
      <c r="C343" s="10">
        <v>111830264</v>
      </c>
      <c r="D343" s="10">
        <f t="shared" si="117"/>
        <v>594347</v>
      </c>
      <c r="E343" s="10">
        <v>2476826</v>
      </c>
      <c r="F343" s="10">
        <f t="shared" si="118"/>
        <v>13427</v>
      </c>
      <c r="G343" s="13">
        <f t="shared" si="109"/>
        <v>2.214808327734968E-2</v>
      </c>
      <c r="H343" s="10">
        <f t="shared" si="110"/>
        <v>46249249</v>
      </c>
      <c r="I343" s="10">
        <f t="shared" si="119"/>
        <v>217723</v>
      </c>
      <c r="J343" s="10">
        <v>63104189</v>
      </c>
      <c r="K343" s="10">
        <f t="shared" si="120"/>
        <v>363197</v>
      </c>
      <c r="L343" s="13">
        <f t="shared" si="111"/>
        <v>0.56428543350304528</v>
      </c>
      <c r="M343" s="10">
        <v>28192227</v>
      </c>
      <c r="N343" s="10">
        <f t="shared" si="121"/>
        <v>99909</v>
      </c>
      <c r="O343" s="10">
        <v>500443</v>
      </c>
      <c r="P343" s="10">
        <f t="shared" si="122"/>
        <v>2440</v>
      </c>
      <c r="Q343" s="13">
        <f t="shared" si="112"/>
        <v>1.7751098556350303E-2</v>
      </c>
      <c r="R343" s="3">
        <v>424097</v>
      </c>
      <c r="S343" s="10">
        <f t="shared" si="123"/>
        <v>2297</v>
      </c>
      <c r="T343" s="10">
        <v>5893</v>
      </c>
      <c r="U343" s="10">
        <f t="shared" si="124"/>
        <v>12</v>
      </c>
      <c r="V343" s="5">
        <f t="shared" si="116"/>
        <v>1.3895406003815164E-2</v>
      </c>
    </row>
    <row r="344" spans="1:22" ht="17.25" x14ac:dyDescent="0.3">
      <c r="A344" s="8">
        <v>44250</v>
      </c>
      <c r="B344" s="7" t="s">
        <v>152</v>
      </c>
      <c r="C344" s="10">
        <f>SUM(C343+D344)</f>
        <v>112026277</v>
      </c>
      <c r="D344" s="10">
        <v>196013</v>
      </c>
      <c r="E344" s="10">
        <v>2481234</v>
      </c>
      <c r="F344" s="10">
        <f t="shared" si="118"/>
        <v>4408</v>
      </c>
      <c r="G344" s="13">
        <f t="shared" si="109"/>
        <v>2.214867856404797E-2</v>
      </c>
      <c r="H344" s="10">
        <v>46294000</v>
      </c>
      <c r="I344" s="10">
        <f t="shared" si="119"/>
        <v>44751</v>
      </c>
      <c r="J344" s="10">
        <v>63154987</v>
      </c>
      <c r="K344" s="10">
        <f t="shared" si="120"/>
        <v>50798</v>
      </c>
      <c r="L344" s="13">
        <f t="shared" si="111"/>
        <v>0.56375154732670441</v>
      </c>
      <c r="M344" s="10">
        <v>28220000</v>
      </c>
      <c r="N344" s="10">
        <f t="shared" si="121"/>
        <v>27773</v>
      </c>
      <c r="O344" s="10">
        <v>501234</v>
      </c>
      <c r="P344" s="10">
        <f t="shared" si="122"/>
        <v>791</v>
      </c>
      <c r="Q344" s="13">
        <f t="shared" si="112"/>
        <v>1.7761658398299077E-2</v>
      </c>
      <c r="R344" s="3">
        <v>424600</v>
      </c>
      <c r="S344" s="10">
        <f t="shared" si="123"/>
        <v>503</v>
      </c>
      <c r="T344" s="10">
        <v>5901</v>
      </c>
      <c r="U344" s="10">
        <f t="shared" si="124"/>
        <v>8</v>
      </c>
      <c r="V344" s="5"/>
    </row>
    <row r="345" spans="1:22" ht="17.25" x14ac:dyDescent="0.3">
      <c r="A345" s="8">
        <v>44251</v>
      </c>
      <c r="B345" s="7" t="s">
        <v>151</v>
      </c>
      <c r="C345" s="10">
        <v>112222290</v>
      </c>
      <c r="D345" s="10">
        <f t="shared" si="117"/>
        <v>196013</v>
      </c>
      <c r="E345" s="10">
        <v>2487766</v>
      </c>
      <c r="F345" s="10">
        <f t="shared" si="118"/>
        <v>6532</v>
      </c>
      <c r="G345" s="13">
        <f t="shared" si="109"/>
        <v>2.2168198492474176E-2</v>
      </c>
      <c r="H345" s="10">
        <f t="shared" si="110"/>
        <v>46360797</v>
      </c>
      <c r="I345" s="10">
        <f t="shared" si="119"/>
        <v>66797</v>
      </c>
      <c r="J345" s="10">
        <v>63373727</v>
      </c>
      <c r="K345" s="10">
        <f t="shared" si="120"/>
        <v>218740</v>
      </c>
      <c r="L345" s="13">
        <f t="shared" si="111"/>
        <v>0.56471603814179872</v>
      </c>
      <c r="M345" s="10">
        <v>28261979</v>
      </c>
      <c r="N345" s="10">
        <f t="shared" si="121"/>
        <v>41979</v>
      </c>
      <c r="O345" s="10">
        <v>502698</v>
      </c>
      <c r="P345" s="10">
        <f t="shared" si="122"/>
        <v>1464</v>
      </c>
      <c r="Q345" s="13">
        <f t="shared" si="112"/>
        <v>1.7787077118697172E-2</v>
      </c>
      <c r="R345" s="3">
        <v>425155</v>
      </c>
      <c r="S345" s="10">
        <f t="shared" si="123"/>
        <v>555</v>
      </c>
      <c r="T345" s="10">
        <v>5908</v>
      </c>
      <c r="U345" s="10">
        <f t="shared" si="124"/>
        <v>7</v>
      </c>
      <c r="V345" s="5"/>
    </row>
    <row r="346" spans="1:22" ht="17.25" x14ac:dyDescent="0.3">
      <c r="A346" s="8"/>
      <c r="B346" s="7"/>
      <c r="C346" s="10"/>
      <c r="D346" s="10"/>
      <c r="E346" s="10"/>
      <c r="F346" s="10"/>
      <c r="G346" s="13"/>
      <c r="H346" s="10"/>
      <c r="I346" s="10"/>
      <c r="J346" s="10"/>
      <c r="K346" s="10"/>
      <c r="L346" s="13"/>
      <c r="M346" s="10"/>
      <c r="N346" s="10"/>
      <c r="O346" s="10"/>
      <c r="P346" s="10"/>
      <c r="Q346" s="13"/>
      <c r="R346" s="3"/>
      <c r="S346" s="3"/>
      <c r="T346" s="10"/>
      <c r="U346" s="10"/>
      <c r="V346" s="5"/>
    </row>
    <row r="347" spans="1:22" ht="17.25" x14ac:dyDescent="0.3">
      <c r="A347" s="8"/>
      <c r="B347" s="7"/>
      <c r="C347" s="10"/>
      <c r="D347" s="10"/>
      <c r="E347" s="10"/>
      <c r="F347" s="10"/>
      <c r="G347" s="13"/>
      <c r="H347" s="10"/>
      <c r="I347" s="10"/>
      <c r="J347" s="10"/>
      <c r="K347" s="10"/>
      <c r="L347" s="13"/>
      <c r="M347" s="10"/>
      <c r="N347" s="10"/>
      <c r="O347" s="10"/>
      <c r="P347" s="10"/>
      <c r="Q347" s="13"/>
      <c r="R347" s="3"/>
      <c r="S347" s="3"/>
      <c r="T347" s="10"/>
      <c r="U347" s="10"/>
      <c r="V347" s="5"/>
    </row>
    <row r="348" spans="1:22" ht="17.25" x14ac:dyDescent="0.3">
      <c r="A348" s="6" t="s">
        <v>0</v>
      </c>
      <c r="B348" s="7" t="s">
        <v>1</v>
      </c>
      <c r="C348" s="6" t="s">
        <v>2</v>
      </c>
      <c r="D348" s="6" t="s">
        <v>28</v>
      </c>
      <c r="E348" s="6" t="s">
        <v>3</v>
      </c>
      <c r="F348" s="6" t="s">
        <v>28</v>
      </c>
      <c r="G348" s="6" t="s">
        <v>4</v>
      </c>
      <c r="H348" s="6" t="s">
        <v>7</v>
      </c>
      <c r="I348" s="6" t="s">
        <v>28</v>
      </c>
      <c r="J348" s="6" t="s">
        <v>6</v>
      </c>
      <c r="K348" s="6" t="s">
        <v>28</v>
      </c>
      <c r="L348" s="6" t="s">
        <v>23</v>
      </c>
      <c r="M348" s="6" t="s">
        <v>8</v>
      </c>
      <c r="N348" s="6" t="s">
        <v>28</v>
      </c>
      <c r="O348" s="6" t="s">
        <v>9</v>
      </c>
      <c r="P348" s="6" t="s">
        <v>28</v>
      </c>
      <c r="Q348" s="6" t="s">
        <v>10</v>
      </c>
      <c r="R348" s="2" t="s">
        <v>11</v>
      </c>
      <c r="S348" s="2"/>
      <c r="T348" s="2" t="s">
        <v>12</v>
      </c>
      <c r="U348" s="2"/>
      <c r="V348" s="5"/>
    </row>
    <row r="349" spans="1:22" ht="17.25" x14ac:dyDescent="0.3">
      <c r="A349" s="8"/>
      <c r="B349" s="7" t="s">
        <v>90</v>
      </c>
      <c r="C349" s="10"/>
      <c r="D349" s="10">
        <f>AVERAGE(D42:D71)</f>
        <v>95930.6</v>
      </c>
      <c r="E349" s="10"/>
      <c r="F349" s="10">
        <f>AVERAGE(F42:F71)</f>
        <v>4719</v>
      </c>
      <c r="G349" s="13"/>
      <c r="H349" s="10"/>
      <c r="I349" s="10"/>
      <c r="J349" s="10"/>
      <c r="K349" s="10"/>
      <c r="L349" s="13"/>
      <c r="M349" s="10"/>
      <c r="N349" s="10">
        <f>AVERAGE(N42:N71)</f>
        <v>23534.366666666665</v>
      </c>
      <c r="O349" s="10"/>
      <c r="P349" s="10">
        <f>AVERAGE(P42:P71)</f>
        <v>1409.2333333333333</v>
      </c>
      <c r="Q349" s="13"/>
      <c r="R349" s="3"/>
      <c r="S349" s="3"/>
      <c r="T349" s="10" t="s">
        <v>48</v>
      </c>
      <c r="U349" s="10">
        <f>AVERAGE(U42:U71)</f>
        <v>22.566666666666666</v>
      </c>
      <c r="V349" s="5"/>
    </row>
    <row r="350" spans="1:22" ht="17.25" x14ac:dyDescent="0.3">
      <c r="A350" s="8"/>
      <c r="B350" s="7" t="s">
        <v>72</v>
      </c>
      <c r="C350" s="10"/>
      <c r="D350" s="10">
        <f>AVERAGE(D72:D101)</f>
        <v>144237.76666666666</v>
      </c>
      <c r="E350" s="10" t="s">
        <v>48</v>
      </c>
      <c r="F350" s="10">
        <f>AVERAGE(F72:F101)</f>
        <v>4661.5666666666666</v>
      </c>
      <c r="G350" s="13" t="s">
        <v>48</v>
      </c>
      <c r="H350" s="10"/>
      <c r="I350" s="10"/>
      <c r="J350" s="10"/>
      <c r="K350" s="10"/>
      <c r="L350" s="13"/>
      <c r="M350" s="10"/>
      <c r="N350" s="10">
        <f>AVERAGE(N72:N101)</f>
        <v>30417.1</v>
      </c>
      <c r="O350" s="10"/>
      <c r="P350" s="10">
        <f>AVERAGE(P72:P101)</f>
        <v>858.76666666666665</v>
      </c>
      <c r="Q350" s="13"/>
      <c r="R350" s="3"/>
      <c r="S350" s="3"/>
      <c r="T350" s="10" t="s">
        <v>48</v>
      </c>
      <c r="U350" s="10">
        <f>AVERAGE(U72:U101)</f>
        <v>7.9333333333333336</v>
      </c>
      <c r="V350" s="5"/>
    </row>
    <row r="351" spans="1:22" ht="17.25" x14ac:dyDescent="0.3">
      <c r="A351" s="8"/>
      <c r="B351" s="7" t="s">
        <v>84</v>
      </c>
      <c r="C351" s="10"/>
      <c r="D351" s="10">
        <f>AVERAGE(D102:D132)</f>
        <v>222806.64516129033</v>
      </c>
      <c r="E351" s="10"/>
      <c r="F351" s="10">
        <f>AVERAGE(F102:F132)</f>
        <v>5301.9032258064517</v>
      </c>
      <c r="G351" s="13"/>
      <c r="H351" s="10"/>
      <c r="I351" s="10"/>
      <c r="J351" s="10"/>
      <c r="K351" s="10"/>
      <c r="L351" s="13"/>
      <c r="M351" s="10"/>
      <c r="N351" s="10">
        <f>AVERAGE(N102:N132)</f>
        <v>58462.161290322583</v>
      </c>
      <c r="O351" s="10"/>
      <c r="P351" s="10">
        <f>AVERAGE(P102:P132)</f>
        <v>726.80645161290317</v>
      </c>
      <c r="Q351" s="13" t="s">
        <v>48</v>
      </c>
      <c r="R351" s="3"/>
      <c r="S351" s="3"/>
      <c r="T351" s="10" t="s">
        <v>48</v>
      </c>
      <c r="U351" s="10">
        <f>AVERAGE(U102:U132)</f>
        <v>4.5483870967741939</v>
      </c>
      <c r="V351" s="5"/>
    </row>
    <row r="352" spans="1:22" ht="17.25" x14ac:dyDescent="0.3">
      <c r="A352" s="8"/>
      <c r="B352" s="7" t="s">
        <v>87</v>
      </c>
      <c r="C352" s="10"/>
      <c r="D352" s="10">
        <f>AVERAGE(D134:D163)</f>
        <v>257228.66666666666</v>
      </c>
      <c r="E352" s="10"/>
      <c r="F352" s="10">
        <f>AVERAGE(F134:F163)</f>
        <v>5646.833333333333</v>
      </c>
      <c r="G352" s="13"/>
      <c r="H352" s="10"/>
      <c r="I352" s="10"/>
      <c r="J352" s="10"/>
      <c r="K352" s="10"/>
      <c r="L352" s="13"/>
      <c r="M352" s="10"/>
      <c r="N352" s="10">
        <f>AVERAGE(N134:N163)</f>
        <v>48894.433333333334</v>
      </c>
      <c r="O352" s="10"/>
      <c r="P352" s="10">
        <f>AVERAGE(P134:P163)</f>
        <v>1023.6666666666666</v>
      </c>
      <c r="Q352" s="13"/>
      <c r="R352" s="3"/>
      <c r="S352" s="3"/>
      <c r="T352" s="10" t="s">
        <v>48</v>
      </c>
      <c r="U352" s="10">
        <f>AVERAGE(U134:U162)</f>
        <v>3.9655172413793105</v>
      </c>
      <c r="V352" s="5"/>
    </row>
    <row r="353" spans="1:22" ht="17.25" x14ac:dyDescent="0.3">
      <c r="A353" s="8"/>
      <c r="B353" s="7" t="s">
        <v>98</v>
      </c>
      <c r="C353" s="10"/>
      <c r="D353" s="10">
        <f>AVERAGE(D166:D193)</f>
        <v>301794.85714285716</v>
      </c>
      <c r="E353" s="10"/>
      <c r="F353" s="10">
        <f>AVERAGE(F166:F193)</f>
        <v>5785.8214285714284</v>
      </c>
      <c r="G353" s="13"/>
      <c r="H353" s="10"/>
      <c r="I353" s="10"/>
      <c r="J353" s="10"/>
      <c r="K353" s="10"/>
      <c r="L353" s="13"/>
      <c r="M353" s="10"/>
      <c r="N353" s="10">
        <f>AVERAGE(N166:N193)</f>
        <v>42631.035714285717</v>
      </c>
      <c r="O353" s="10"/>
      <c r="P353" s="10">
        <f>AVERAGE(P166:P193)</f>
        <v>819.14285714285711</v>
      </c>
      <c r="Q353" s="13"/>
      <c r="R353" s="3"/>
      <c r="S353" s="3"/>
      <c r="T353" s="10"/>
      <c r="U353" s="10">
        <f>AVERAGE(U166:U192)</f>
        <v>3.7777777777777777</v>
      </c>
      <c r="V353" s="5"/>
    </row>
    <row r="354" spans="1:22" ht="17.25" x14ac:dyDescent="0.3">
      <c r="A354" s="8"/>
      <c r="B354" s="7" t="s">
        <v>111</v>
      </c>
      <c r="C354" s="10"/>
      <c r="D354" s="10">
        <f>AVERAGE(D195:D225)</f>
        <v>388115.87096774194</v>
      </c>
      <c r="E354" s="10"/>
      <c r="F354" s="10">
        <f>AVERAGE(F195:F225)</f>
        <v>5720.4516129032254</v>
      </c>
      <c r="G354" s="13"/>
      <c r="H354" s="10"/>
      <c r="I354" s="10"/>
      <c r="J354" s="10"/>
      <c r="K354" s="10"/>
      <c r="L354" s="13"/>
      <c r="M354" s="10"/>
      <c r="N354" s="10">
        <f>AVERAGE(N195:N225)</f>
        <v>60058.516129032258</v>
      </c>
      <c r="O354" s="10"/>
      <c r="P354" s="10">
        <f>AVERAGE(P195:P225)</f>
        <v>768.16129032258061</v>
      </c>
      <c r="Q354" s="13"/>
      <c r="R354" s="3"/>
      <c r="S354" s="10">
        <f>AVERAGE(S195:S225)</f>
        <v>1111.9354838709678</v>
      </c>
      <c r="T354" s="10" t="s">
        <v>48</v>
      </c>
      <c r="U354" s="10">
        <f>AVERAGE(U195:U225)</f>
        <v>6.838709677419355</v>
      </c>
      <c r="V354" s="5"/>
    </row>
    <row r="355" spans="1:22" ht="17.25" x14ac:dyDescent="0.3">
      <c r="A355" s="8"/>
      <c r="B355" s="7" t="s">
        <v>118</v>
      </c>
      <c r="C355" s="10"/>
      <c r="D355" s="10">
        <f>AVERAGE(D227:D256)</f>
        <v>570589.56666666665</v>
      </c>
      <c r="E355" s="10"/>
      <c r="F355" s="10">
        <f>AVERAGE(F227:F256)</f>
        <v>9009.6333333333332</v>
      </c>
      <c r="G355" s="13"/>
      <c r="H355" s="10"/>
      <c r="I355" s="10"/>
      <c r="J355" s="10"/>
      <c r="K355" s="10"/>
      <c r="L355" s="13"/>
      <c r="M355" s="10"/>
      <c r="N355" s="10">
        <f>AVERAGE(N227:N256)</f>
        <v>144434.33333333334</v>
      </c>
      <c r="O355" s="10"/>
      <c r="P355" s="10">
        <f>AVERAGE(P227:P256)</f>
        <v>1235.6333333333334</v>
      </c>
      <c r="Q355" s="13"/>
      <c r="R355" s="3"/>
      <c r="S355" s="10">
        <f>AVERAGE(S227:S256)</f>
        <v>4171</v>
      </c>
      <c r="T355" s="10"/>
      <c r="U355" s="10">
        <f>AVERAGE(U227:U256)</f>
        <v>24.166666666666668</v>
      </c>
      <c r="V355" s="5"/>
    </row>
    <row r="356" spans="1:22" ht="17.25" x14ac:dyDescent="0.3">
      <c r="A356" s="8"/>
      <c r="B356" s="7" t="s">
        <v>132</v>
      </c>
      <c r="C356" s="10"/>
      <c r="D356" s="10">
        <f>AVERAGE(D258:D288)</f>
        <v>645156.16129032255</v>
      </c>
      <c r="E356" s="10" t="s">
        <v>48</v>
      </c>
      <c r="F356" s="10">
        <f>AVERAGE(F258:F288)</f>
        <v>11177.096774193549</v>
      </c>
      <c r="G356" s="13"/>
      <c r="H356" s="10"/>
      <c r="I356" s="10">
        <f>AVERAGE(I258:I288)</f>
        <v>421186.22580645164</v>
      </c>
      <c r="J356" s="10"/>
      <c r="K356" s="10">
        <f>AVERAGE(K258:K288)</f>
        <v>212792.83870967742</v>
      </c>
      <c r="L356" s="13"/>
      <c r="M356" s="10"/>
      <c r="N356" s="10">
        <f>AVERAGE(N258:N288)</f>
        <v>205149.5806451613</v>
      </c>
      <c r="P356" s="10">
        <f>AVERAGE(P258:P288)</f>
        <v>2436.3548387096776</v>
      </c>
      <c r="Q356" s="13"/>
      <c r="R356" s="3"/>
      <c r="S356" s="10">
        <f>AVERAGE(S258:S288)</f>
        <v>3251.6774193548385</v>
      </c>
      <c r="T356" s="10"/>
      <c r="U356" s="10">
        <f>AVERAGE(U258:U288)</f>
        <v>57.354838709677416</v>
      </c>
      <c r="V356" s="5"/>
    </row>
    <row r="357" spans="1:22" ht="17.25" x14ac:dyDescent="0.3">
      <c r="A357" s="8"/>
      <c r="B357" s="7" t="s">
        <v>138</v>
      </c>
      <c r="C357" s="10"/>
      <c r="D357" s="10">
        <f>AVERAGE(D290:D320)</f>
        <v>639312</v>
      </c>
      <c r="E357" s="10"/>
      <c r="F357" s="10">
        <f>AVERAGE(F290:F320)</f>
        <v>13352.903225806451</v>
      </c>
      <c r="G357" s="13"/>
      <c r="H357" s="10"/>
      <c r="I357" s="10">
        <f>AVERAGE(I290:I320)</f>
        <v>302709.48387096776</v>
      </c>
      <c r="J357" s="10"/>
      <c r="K357" s="10">
        <f>AVERAGE(K290:K320)</f>
        <v>323249.61290322582</v>
      </c>
      <c r="L357" s="13"/>
      <c r="M357" s="10"/>
      <c r="N357" s="10">
        <f>AVERAGE(N290:N320)</f>
        <v>204198.12903225806</v>
      </c>
      <c r="O357" s="10"/>
      <c r="P357" s="10">
        <f>AVERAGE(P290:P320)</f>
        <v>3132.9677419354839</v>
      </c>
      <c r="Q357" s="13"/>
      <c r="R357" s="3"/>
      <c r="S357" s="10">
        <f>AVERAGE(S290:S320)</f>
        <v>2105.1935483870966</v>
      </c>
      <c r="T357" s="10"/>
      <c r="U357" s="10">
        <f>AVERAGE(U290:U320)</f>
        <v>27.06451612903226</v>
      </c>
      <c r="V357" s="5"/>
    </row>
    <row r="358" spans="1:22" ht="17.25" x14ac:dyDescent="0.3">
      <c r="A358" s="8"/>
      <c r="B358" s="7" t="s">
        <v>147</v>
      </c>
      <c r="C358" s="10"/>
      <c r="D358" s="10">
        <f>AVERAGE(D322:D345)</f>
        <v>433403.04166666669</v>
      </c>
      <c r="E358" s="10"/>
      <c r="F358" s="10">
        <f>AVERAGE(F322:F345)</f>
        <v>11815.541666666666</v>
      </c>
      <c r="G358" s="13"/>
      <c r="H358" s="10"/>
      <c r="I358" s="10">
        <f>AVERAGE(I322:I345)</f>
        <v>134602.33333333334</v>
      </c>
      <c r="J358" s="10"/>
      <c r="K358" s="10">
        <f>AVERAGE(K322:K345)</f>
        <v>313945.16666666669</v>
      </c>
      <c r="L358" s="13"/>
      <c r="M358" s="10"/>
      <c r="N358" s="10">
        <f>AVERAGE(N322:N345)</f>
        <v>96213.291666666672</v>
      </c>
      <c r="O358" s="10"/>
      <c r="P358" s="10">
        <f>AVERAGE(P322:P345)</f>
        <v>3238.5833333333335</v>
      </c>
      <c r="Q358" s="13"/>
      <c r="R358" s="3"/>
      <c r="S358" s="10">
        <f>AVERAGE(S322:S345)</f>
        <v>1729.4583333333333</v>
      </c>
      <c r="T358" s="10"/>
      <c r="U358" s="10">
        <f>AVERAGE(U322:U345)</f>
        <v>17.25</v>
      </c>
      <c r="V358" s="5"/>
    </row>
    <row r="359" spans="1:22" ht="17.25" x14ac:dyDescent="0.3">
      <c r="A359" s="8"/>
      <c r="B359" s="7"/>
      <c r="C359" s="10"/>
      <c r="D359" s="10"/>
      <c r="E359" s="10"/>
      <c r="F359" s="10"/>
      <c r="G359" s="13"/>
      <c r="H359" s="10"/>
      <c r="I359" s="10"/>
      <c r="J359" s="10"/>
      <c r="K359" s="10"/>
      <c r="L359" s="13"/>
      <c r="M359" s="10"/>
      <c r="N359" s="10"/>
      <c r="O359" s="10"/>
      <c r="P359" s="10"/>
      <c r="Q359" s="13"/>
      <c r="R359" s="3"/>
      <c r="S359" s="3"/>
      <c r="T359" s="10"/>
      <c r="U359" s="10"/>
      <c r="V359" s="5"/>
    </row>
    <row r="360" spans="1:22" ht="17.25" x14ac:dyDescent="0.3">
      <c r="A360" s="8"/>
      <c r="B360" s="7" t="s">
        <v>108</v>
      </c>
      <c r="C360" s="13">
        <f>SUM(D353/D349)</f>
        <v>3.1459707032256352</v>
      </c>
      <c r="E360" s="13">
        <f>SUM(F353/F349)</f>
        <v>1.2260693851602942</v>
      </c>
      <c r="M360" s="13">
        <f>SUM(N353/N349)</f>
        <v>1.8114375592977809</v>
      </c>
      <c r="O360" s="13">
        <f>SUM(P353/P349)</f>
        <v>0.58126843707655962</v>
      </c>
      <c r="P360" s="13" t="s">
        <v>48</v>
      </c>
      <c r="T360" s="10"/>
      <c r="U360" s="10"/>
      <c r="V360" s="5"/>
    </row>
    <row r="361" spans="1:22" ht="17.25" x14ac:dyDescent="0.3">
      <c r="A361" s="8"/>
      <c r="B361" s="7" t="s">
        <v>109</v>
      </c>
      <c r="C361" s="13">
        <f>SUM(D354/D349)</f>
        <v>4.0457984310297439</v>
      </c>
      <c r="E361" s="13">
        <f>SUM(F354/F349)</f>
        <v>1.2122169130966785</v>
      </c>
      <c r="M361" s="13">
        <f>SUM(N354/N349)</f>
        <v>2.5519495374437779</v>
      </c>
      <c r="O361" s="13">
        <f>SUM(P354/P349)</f>
        <v>0.54509162688169499</v>
      </c>
      <c r="P361" s="13"/>
      <c r="T361" s="10"/>
      <c r="U361" s="10"/>
      <c r="V361" s="5"/>
    </row>
    <row r="362" spans="1:22" ht="17.25" x14ac:dyDescent="0.3">
      <c r="A362" s="8"/>
      <c r="B362" s="7" t="s">
        <v>123</v>
      </c>
      <c r="C362" s="13">
        <f>SUM(D355/D349)</f>
        <v>5.9479411852596211</v>
      </c>
      <c r="E362" s="13">
        <f>SUM(F355/F349)</f>
        <v>1.9092251183160274</v>
      </c>
      <c r="M362" s="13">
        <f>SUM(N355/N349)</f>
        <v>6.1371667816285695</v>
      </c>
      <c r="O362" s="13">
        <f>SUM(P355/P349)</f>
        <v>0.87681245121460849</v>
      </c>
      <c r="P362" s="13"/>
      <c r="T362" s="10"/>
      <c r="U362" s="10"/>
      <c r="V362" s="5"/>
    </row>
    <row r="363" spans="1:22" ht="17.25" x14ac:dyDescent="0.3">
      <c r="A363" s="8"/>
      <c r="B363" s="7" t="s">
        <v>91</v>
      </c>
      <c r="C363" s="13">
        <f>SUM(D351/D350)</f>
        <v>1.5447177969428512</v>
      </c>
      <c r="D363" s="13"/>
      <c r="E363" s="13">
        <f>SUM(F351/F350)</f>
        <v>1.1373650973863834</v>
      </c>
      <c r="F363" s="13"/>
      <c r="G363" s="13"/>
      <c r="H363" s="13"/>
      <c r="I363" s="13"/>
      <c r="J363" s="13"/>
      <c r="K363" s="13"/>
      <c r="L363" s="13"/>
      <c r="M363" s="13">
        <f>SUM(N351/N350)</f>
        <v>1.9220162767102251</v>
      </c>
      <c r="N363" s="13"/>
      <c r="O363" s="13">
        <f>SUM(P351/P350)</f>
        <v>0.84633752080064806</v>
      </c>
      <c r="P363" s="13"/>
      <c r="Q363" s="5"/>
      <c r="R363" s="13"/>
      <c r="S363" s="13"/>
      <c r="T363" s="13"/>
      <c r="V363" s="5"/>
    </row>
    <row r="364" spans="1:22" ht="17.25" x14ac:dyDescent="0.3">
      <c r="B364" s="7" t="s">
        <v>94</v>
      </c>
      <c r="C364" s="13">
        <f>SUM(D352/D350)</f>
        <v>1.7833655679176026</v>
      </c>
      <c r="E364" s="13">
        <f>SUM(F352/F350)</f>
        <v>1.2113595572304017</v>
      </c>
      <c r="M364" s="13">
        <f>SUM(N352/N350)</f>
        <v>1.6074653183023146</v>
      </c>
      <c r="O364" s="13">
        <f>SUM(P352/P350)</f>
        <v>1.1920195629390986</v>
      </c>
    </row>
    <row r="365" spans="1:22" ht="17.25" x14ac:dyDescent="0.3">
      <c r="B365" s="7" t="s">
        <v>99</v>
      </c>
      <c r="C365" s="13">
        <f>SUM(D353/D350)</f>
        <v>2.0923428316822514</v>
      </c>
      <c r="E365" s="13">
        <f>SUM(F353/F350)</f>
        <v>1.2411753048484619</v>
      </c>
      <c r="M365" s="13">
        <f>SUM(N353/N350)</f>
        <v>1.4015483301920866</v>
      </c>
      <c r="O365" s="13">
        <f>SUM(P353/P350)</f>
        <v>0.95385963258493633</v>
      </c>
    </row>
    <row r="366" spans="1:22" ht="17.25" x14ac:dyDescent="0.3">
      <c r="B366" s="7" t="s">
        <v>110</v>
      </c>
      <c r="C366" s="13">
        <f>SUM(D354/D350)</f>
        <v>2.6908061594206276</v>
      </c>
      <c r="E366" s="13">
        <f>SUM(F354/F350)</f>
        <v>1.2271521619133536</v>
      </c>
      <c r="M366" s="13">
        <f>SUM(N354/N350)</f>
        <v>1.9744984278261983</v>
      </c>
      <c r="O366" s="13">
        <f>SUM(P354/P350)</f>
        <v>0.89449360360507002</v>
      </c>
    </row>
    <row r="367" spans="1:22" ht="17.25" x14ac:dyDescent="0.3">
      <c r="B367" s="7" t="s">
        <v>119</v>
      </c>
      <c r="C367" s="13">
        <f>SUM(D355/D350)</f>
        <v>3.9558957397426888</v>
      </c>
      <c r="E367" s="13">
        <f>SUM(F355/F350)</f>
        <v>1.9327479316681802</v>
      </c>
      <c r="M367" s="13">
        <f>SUM(N355/N350)</f>
        <v>4.7484583781272161</v>
      </c>
      <c r="O367" s="13">
        <f>SUM(P355/P350)</f>
        <v>1.4388464076388621</v>
      </c>
    </row>
    <row r="368" spans="1:22" ht="17.25" x14ac:dyDescent="0.3">
      <c r="B368" s="7" t="s">
        <v>133</v>
      </c>
      <c r="C368" s="13">
        <f>SUM(D356/D350)</f>
        <v>4.4728657147144952</v>
      </c>
      <c r="E368" s="13">
        <f>SUM(F356/F350)</f>
        <v>2.3977125231560668</v>
      </c>
      <c r="M368" s="13">
        <f>SUM(N356/N350)</f>
        <v>6.7445476605317838</v>
      </c>
      <c r="O368" s="13">
        <f>SUM(P356/P350)</f>
        <v>2.8370393650308707</v>
      </c>
    </row>
    <row r="369" spans="2:15" ht="17.25" x14ac:dyDescent="0.3">
      <c r="B369" s="7" t="s">
        <v>139</v>
      </c>
      <c r="C369" s="13">
        <f>SUM(D357/D350)</f>
        <v>4.4323481621664973</v>
      </c>
      <c r="E369" s="13">
        <f>SUM(F357/F350)</f>
        <v>2.8644668585968489</v>
      </c>
      <c r="M369" s="13">
        <f>SUM(N357/N350)</f>
        <v>6.7132675051947119</v>
      </c>
      <c r="O369" s="13">
        <f>SUM(P357/P350)</f>
        <v>3.6482176865296947</v>
      </c>
    </row>
    <row r="370" spans="2:15" ht="17.25" x14ac:dyDescent="0.3">
      <c r="B370" s="7" t="s">
        <v>148</v>
      </c>
      <c r="C370" s="13">
        <f>SUM(D357/D351)</f>
        <v>2.8693578664909221</v>
      </c>
      <c r="E370" s="13">
        <f>SUM(F357/F351)</f>
        <v>2.5185113075645384</v>
      </c>
      <c r="M370" s="13">
        <f>SUM(N357/N351)</f>
        <v>3.4928255221050062</v>
      </c>
      <c r="O370" s="13">
        <f>SUM(P357/P351)</f>
        <v>4.3105942923083758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 Keegan</dc:creator>
  <cp:lastModifiedBy>JJ Keegan</cp:lastModifiedBy>
  <dcterms:created xsi:type="dcterms:W3CDTF">2020-03-22T17:29:59Z</dcterms:created>
  <dcterms:modified xsi:type="dcterms:W3CDTF">2021-02-26T10:06:47Z</dcterms:modified>
</cp:coreProperties>
</file>